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5CC84FA3-7CC9-4BB1-9DB9-60D03722A52A}" xr6:coauthVersionLast="47" xr6:coauthVersionMax="47" xr10:uidLastSave="{00000000-0000-0000-0000-000000000000}"/>
  <bookViews>
    <workbookView xWindow="-120" yWindow="-120" windowWidth="20730" windowHeight="11160" activeTab="1" xr2:uid="{93DCFDF8-8B3B-4615-90D3-5346CBABFB0E}"/>
  </bookViews>
  <sheets>
    <sheet name="Prévision" sheetId="1" r:id="rId1"/>
    <sheet name="Dépens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" i="2" l="1"/>
  <c r="F28" i="2"/>
  <c r="F26" i="2"/>
  <c r="F10" i="2"/>
  <c r="F20" i="2"/>
  <c r="F15" i="2"/>
  <c r="F7" i="2"/>
  <c r="F4" i="2"/>
  <c r="G7" i="1"/>
  <c r="G8" i="1"/>
  <c r="G21" i="1"/>
  <c r="G37" i="1"/>
  <c r="G36" i="1"/>
  <c r="G33" i="1"/>
  <c r="G32" i="1"/>
  <c r="G31" i="1"/>
  <c r="G28" i="1"/>
  <c r="G27" i="1"/>
  <c r="G26" i="1"/>
  <c r="G25" i="1"/>
  <c r="G22" i="1"/>
  <c r="G20" i="1"/>
  <c r="G17" i="1"/>
  <c r="G16" i="1"/>
  <c r="G15" i="1"/>
  <c r="G14" i="1"/>
  <c r="G13" i="1"/>
  <c r="G9" i="1"/>
  <c r="G6" i="1"/>
  <c r="G5" i="1"/>
  <c r="G4" i="1"/>
  <c r="G3" i="1"/>
  <c r="D45" i="2" l="1"/>
  <c r="D47" i="2" s="1"/>
  <c r="G39" i="1"/>
  <c r="G19" i="1"/>
  <c r="G10" i="1"/>
  <c r="G11" i="1" s="1"/>
  <c r="G12" i="1" s="1"/>
  <c r="G24" i="1"/>
  <c r="G30" i="1"/>
  <c r="G35" i="1"/>
  <c r="E42" i="1" l="1"/>
  <c r="E44" i="1" s="1"/>
</calcChain>
</file>

<file path=xl/sharedStrings.xml><?xml version="1.0" encoding="utf-8"?>
<sst xmlns="http://schemas.openxmlformats.org/spreadsheetml/2006/main" count="102" uniqueCount="76">
  <si>
    <t>Bel Azure</t>
  </si>
  <si>
    <t>Chambre</t>
  </si>
  <si>
    <t>Suite</t>
  </si>
  <si>
    <t>Buffet déjeuner</t>
  </si>
  <si>
    <t>Buffer diner</t>
  </si>
  <si>
    <t>Salle de conférence</t>
  </si>
  <si>
    <t>TVA</t>
  </si>
  <si>
    <t>Location terrain</t>
  </si>
  <si>
    <t>Déplacement</t>
  </si>
  <si>
    <t>Voiture</t>
  </si>
  <si>
    <t>Carburant</t>
  </si>
  <si>
    <t>Budget péage</t>
  </si>
  <si>
    <t>Laisser passer</t>
  </si>
  <si>
    <t>Communication</t>
  </si>
  <si>
    <t>Bracelet</t>
  </si>
  <si>
    <t>Bache</t>
  </si>
  <si>
    <t>Restauration</t>
  </si>
  <si>
    <t>Déjeuner 1</t>
  </si>
  <si>
    <t>Diner 1</t>
  </si>
  <si>
    <t>Pack d'eau</t>
  </si>
  <si>
    <t>Déjeuner 3</t>
  </si>
  <si>
    <t>Subvention NetByUs</t>
  </si>
  <si>
    <t>Couverture Photo&amp;Vidéo</t>
  </si>
  <si>
    <t>Baffe et micro</t>
  </si>
  <si>
    <t>Autres</t>
  </si>
  <si>
    <t>Visite touristique</t>
  </si>
  <si>
    <t>Déplacement info</t>
  </si>
  <si>
    <t>Imprévu</t>
  </si>
  <si>
    <t>Total avec Subvention NetByUs :</t>
  </si>
  <si>
    <t>Total sans Subvention NetByUs :</t>
  </si>
  <si>
    <t>Tshirt</t>
  </si>
  <si>
    <t>Avance Hotel</t>
  </si>
  <si>
    <t>Avance Gloire de Dieu</t>
  </si>
  <si>
    <t>Bracelet et Tshirt</t>
  </si>
  <si>
    <t>Eau</t>
  </si>
  <si>
    <t>Bandeau</t>
  </si>
  <si>
    <t>Petit déjeuner</t>
  </si>
  <si>
    <t>Gateau</t>
  </si>
  <si>
    <t>Avance couverture photo, vidéo</t>
  </si>
  <si>
    <t>Police</t>
  </si>
  <si>
    <t>Essence</t>
  </si>
  <si>
    <t>Vulganisateur</t>
  </si>
  <si>
    <t>Terrain</t>
  </si>
  <si>
    <t>Essence GLK</t>
  </si>
  <si>
    <t xml:space="preserve">eau </t>
  </si>
  <si>
    <t>Gloire de dieu</t>
  </si>
  <si>
    <t>Tire bouchon et Doppel pour Mr</t>
  </si>
  <si>
    <t>Déjeuner Awalé</t>
  </si>
  <si>
    <t>Fonfon (Laisser passer GLK - Police - Péage - Huile à moteur)</t>
  </si>
  <si>
    <t>Fonfon (traction du véhicule de Popo à lomé)</t>
  </si>
  <si>
    <t>OK</t>
  </si>
  <si>
    <t>ok</t>
  </si>
  <si>
    <t>Décharge</t>
  </si>
  <si>
    <t>Repas Fonfon et Sœur Aldonie</t>
  </si>
  <si>
    <t>sans</t>
  </si>
  <si>
    <t>Décharge à faire</t>
  </si>
  <si>
    <t>Facture pour 5500</t>
  </si>
  <si>
    <t>Ok mais reste 800 chez Belfrid</t>
  </si>
  <si>
    <t>Ok mais reste 800 chez Armélio</t>
  </si>
  <si>
    <t>Hotel</t>
  </si>
  <si>
    <t xml:space="preserve">Reste Hotel </t>
  </si>
  <si>
    <t>Premier jour</t>
  </si>
  <si>
    <t>Second Jour</t>
  </si>
  <si>
    <t>Budget décaissé 1</t>
  </si>
  <si>
    <t>Budget décaissé 2</t>
  </si>
  <si>
    <t>Budget décaissé 3</t>
  </si>
  <si>
    <t>Total des dépenses</t>
  </si>
  <si>
    <t>Total budget décaissé</t>
  </si>
  <si>
    <t>Reste du budget</t>
  </si>
  <si>
    <t>Péage Aller</t>
  </si>
  <si>
    <t>Péage Retour</t>
  </si>
  <si>
    <t>Dépenses</t>
  </si>
  <si>
    <t>Montant</t>
  </si>
  <si>
    <t xml:space="preserve">Etat Facture </t>
  </si>
  <si>
    <t>Total</t>
  </si>
  <si>
    <t>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</si>
</sst>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\ _€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sz val="20"/>
      <color theme="1"/>
      <name val="Book Antiqua"/>
      <family val="1"/>
    </font>
    <font>
      <sz val="8"/>
      <name val="Calibri"/>
      <family val="2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2" xfId="0" applyFont="1" applyBorder="1"/>
    <xf numFmtId="164" fontId="2" fillId="0" borderId="2" xfId="1" applyNumberFormat="1" applyFont="1" applyBorder="1"/>
    <xf numFmtId="164" fontId="2" fillId="0" borderId="3" xfId="0" applyNumberFormat="1" applyFont="1" applyBorder="1"/>
    <xf numFmtId="0" fontId="2" fillId="0" borderId="0" xfId="0" applyFont="1"/>
    <xf numFmtId="164" fontId="2" fillId="0" borderId="0" xfId="0" applyNumberFormat="1" applyFont="1"/>
    <xf numFmtId="164" fontId="2" fillId="0" borderId="5" xfId="0" applyNumberFormat="1" applyFont="1" applyBorder="1"/>
    <xf numFmtId="164" fontId="2" fillId="0" borderId="6" xfId="0" applyNumberFormat="1" applyFont="1" applyBorder="1"/>
    <xf numFmtId="9" fontId="2" fillId="0" borderId="0" xfId="0" applyNumberFormat="1" applyFont="1"/>
    <xf numFmtId="164" fontId="2" fillId="0" borderId="7" xfId="0" applyNumberFormat="1" applyFont="1" applyBorder="1"/>
    <xf numFmtId="0" fontId="2" fillId="0" borderId="9" xfId="0" applyFont="1" applyBorder="1"/>
    <xf numFmtId="0" fontId="2" fillId="0" borderId="11" xfId="0" applyFont="1" applyBorder="1"/>
    <xf numFmtId="164" fontId="2" fillId="0" borderId="11" xfId="0" applyNumberFormat="1" applyFont="1" applyBorder="1"/>
    <xf numFmtId="164" fontId="2" fillId="0" borderId="2" xfId="0" applyNumberFormat="1" applyFont="1" applyBorder="1"/>
    <xf numFmtId="164" fontId="2" fillId="0" borderId="9" xfId="0" applyNumberFormat="1" applyFont="1" applyBorder="1"/>
    <xf numFmtId="0" fontId="2" fillId="0" borderId="5" xfId="0" applyFont="1" applyBorder="1"/>
    <xf numFmtId="164" fontId="3" fillId="2" borderId="0" xfId="0" applyNumberFormat="1" applyFont="1" applyFill="1"/>
    <xf numFmtId="164" fontId="3" fillId="3" borderId="0" xfId="0" applyNumberFormat="1" applyFont="1" applyFill="1"/>
    <xf numFmtId="164" fontId="0" fillId="0" borderId="0" xfId="0" applyNumberFormat="1"/>
    <xf numFmtId="164" fontId="2" fillId="0" borderId="12" xfId="0" applyNumberFormat="1" applyFont="1" applyBorder="1"/>
    <xf numFmtId="164" fontId="2" fillId="0" borderId="13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2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164" fontId="5" fillId="4" borderId="14" xfId="0" applyNumberFormat="1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164" fontId="5" fillId="4" borderId="14" xfId="0" applyNumberFormat="1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5" borderId="14" xfId="0" applyFont="1" applyFill="1" applyBorder="1"/>
    <xf numFmtId="164" fontId="5" fillId="5" borderId="14" xfId="0" applyNumberFormat="1" applyFont="1" applyFill="1" applyBorder="1"/>
    <xf numFmtId="0" fontId="5" fillId="6" borderId="14" xfId="0" applyFont="1" applyFill="1" applyBorder="1" applyAlignment="1">
      <alignment horizontal="center" vertical="center"/>
    </xf>
    <xf numFmtId="164" fontId="5" fillId="6" borderId="14" xfId="0" applyNumberFormat="1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164" fontId="5" fillId="5" borderId="14" xfId="0" applyNumberFormat="1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164" fontId="5" fillId="7" borderId="14" xfId="0" applyNumberFormat="1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0" fontId="6" fillId="8" borderId="14" xfId="0" applyFont="1" applyFill="1" applyBorder="1" applyAlignment="1">
      <alignment horizontal="center" vertical="center"/>
    </xf>
    <xf numFmtId="164" fontId="6" fillId="8" borderId="14" xfId="0" applyNumberFormat="1" applyFont="1" applyFill="1" applyBorder="1" applyAlignment="1">
      <alignment horizontal="center" vertical="center"/>
    </xf>
    <xf numFmtId="0" fontId="6" fillId="9" borderId="14" xfId="0" applyFont="1" applyFill="1" applyBorder="1" applyAlignment="1">
      <alignment horizontal="center" vertical="center"/>
    </xf>
    <xf numFmtId="164" fontId="6" fillId="9" borderId="14" xfId="0" applyNumberFormat="1" applyFont="1" applyFill="1" applyBorder="1" applyAlignment="1">
      <alignment horizontal="center" vertical="center"/>
    </xf>
    <xf numFmtId="0" fontId="6" fillId="10" borderId="14" xfId="0" applyFont="1" applyFill="1" applyBorder="1" applyAlignment="1">
      <alignment horizontal="center" vertical="center"/>
    </xf>
    <xf numFmtId="164" fontId="6" fillId="10" borderId="14" xfId="0" applyNumberFormat="1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57938-4606-4835-98BE-0AB46D8A82E1}">
  <dimension ref="B2:J44"/>
  <sheetViews>
    <sheetView topLeftCell="A35" workbookViewId="0">
      <selection activeCell="H42" sqref="H42"/>
    </sheetView>
  </sheetViews>
  <sheetFormatPr baseColWidth="10" defaultRowHeight="15" x14ac:dyDescent="0.25"/>
  <cols>
    <col min="1" max="1" width="10.28515625" customWidth="1"/>
    <col min="4" max="4" width="35.28515625" customWidth="1"/>
    <col min="5" max="5" width="20.7109375" bestFit="1" customWidth="1"/>
    <col min="6" max="7" width="11.85546875" bestFit="1" customWidth="1"/>
    <col min="10" max="10" width="25.28515625" bestFit="1" customWidth="1"/>
    <col min="11" max="11" width="68.7109375" bestFit="1" customWidth="1"/>
  </cols>
  <sheetData>
    <row r="2" spans="2:10" ht="15.75" thickBot="1" x14ac:dyDescent="0.3"/>
    <row r="3" spans="2:10" ht="16.5" x14ac:dyDescent="0.3">
      <c r="B3" s="21" t="s">
        <v>0</v>
      </c>
      <c r="C3" s="22"/>
      <c r="D3" s="1" t="s">
        <v>1</v>
      </c>
      <c r="E3" s="1">
        <v>28</v>
      </c>
      <c r="F3" s="2">
        <v>20000</v>
      </c>
      <c r="G3" s="3">
        <f t="shared" ref="G3:G9" si="0">PRODUCT(E3,F3)</f>
        <v>560000</v>
      </c>
    </row>
    <row r="4" spans="2:10" ht="16.5" x14ac:dyDescent="0.3">
      <c r="B4" s="23"/>
      <c r="C4" s="24"/>
      <c r="D4" s="4" t="s">
        <v>2</v>
      </c>
      <c r="E4" s="4">
        <v>2</v>
      </c>
      <c r="F4" s="5">
        <v>50000</v>
      </c>
      <c r="G4" s="6">
        <f t="shared" si="0"/>
        <v>100000</v>
      </c>
    </row>
    <row r="5" spans="2:10" ht="16.5" x14ac:dyDescent="0.3">
      <c r="B5" s="23"/>
      <c r="C5" s="24"/>
      <c r="D5" s="4" t="s">
        <v>3</v>
      </c>
      <c r="E5" s="4">
        <v>30</v>
      </c>
      <c r="F5" s="5">
        <v>6500</v>
      </c>
      <c r="G5" s="6">
        <f t="shared" si="0"/>
        <v>195000</v>
      </c>
    </row>
    <row r="6" spans="2:10" ht="16.5" x14ac:dyDescent="0.3">
      <c r="B6" s="23"/>
      <c r="C6" s="24"/>
      <c r="D6" s="4" t="s">
        <v>4</v>
      </c>
      <c r="E6" s="4">
        <v>30</v>
      </c>
      <c r="F6" s="5">
        <v>6500</v>
      </c>
      <c r="G6" s="6">
        <f t="shared" si="0"/>
        <v>195000</v>
      </c>
    </row>
    <row r="7" spans="2:10" ht="16.5" x14ac:dyDescent="0.3">
      <c r="B7" s="23"/>
      <c r="C7" s="24"/>
      <c r="D7" s="4" t="s">
        <v>37</v>
      </c>
      <c r="E7" s="4">
        <v>1</v>
      </c>
      <c r="F7" s="5">
        <v>15000</v>
      </c>
      <c r="G7" s="6">
        <f t="shared" si="0"/>
        <v>15000</v>
      </c>
    </row>
    <row r="8" spans="2:10" ht="16.5" x14ac:dyDescent="0.3">
      <c r="B8" s="23"/>
      <c r="C8" s="24"/>
      <c r="D8" s="4" t="s">
        <v>36</v>
      </c>
      <c r="E8" s="4">
        <v>60</v>
      </c>
      <c r="F8" s="5">
        <v>2500</v>
      </c>
      <c r="G8" s="6">
        <f t="shared" si="0"/>
        <v>150000</v>
      </c>
    </row>
    <row r="9" spans="2:10" ht="16.5" x14ac:dyDescent="0.3">
      <c r="B9" s="23"/>
      <c r="C9" s="24"/>
      <c r="D9" s="4" t="s">
        <v>5</v>
      </c>
      <c r="E9" s="4">
        <v>1</v>
      </c>
      <c r="F9" s="5">
        <v>90000</v>
      </c>
      <c r="G9" s="6">
        <f t="shared" si="0"/>
        <v>90000</v>
      </c>
    </row>
    <row r="10" spans="2:10" ht="17.25" thickBot="1" x14ac:dyDescent="0.35">
      <c r="B10" s="23"/>
      <c r="C10" s="24"/>
      <c r="D10" s="4"/>
      <c r="E10" s="4"/>
      <c r="F10" s="5"/>
      <c r="G10" s="7">
        <f>SUM(G3:G9)</f>
        <v>1305000</v>
      </c>
      <c r="J10" s="18"/>
    </row>
    <row r="11" spans="2:10" ht="17.25" thickBot="1" x14ac:dyDescent="0.35">
      <c r="B11" s="23"/>
      <c r="C11" s="24"/>
      <c r="D11" s="4"/>
      <c r="E11" s="4" t="s">
        <v>6</v>
      </c>
      <c r="F11" s="8">
        <v>0.18</v>
      </c>
      <c r="G11" s="9">
        <f>G10*0.18</f>
        <v>234900</v>
      </c>
    </row>
    <row r="12" spans="2:10" ht="17.25" thickBot="1" x14ac:dyDescent="0.35">
      <c r="B12" s="25"/>
      <c r="C12" s="26"/>
      <c r="D12" s="10"/>
      <c r="E12" s="10"/>
      <c r="F12" s="10"/>
      <c r="G12" s="9">
        <f>G10+G11</f>
        <v>1539900</v>
      </c>
      <c r="I12" s="18"/>
    </row>
    <row r="13" spans="2:10" ht="17.25" thickBot="1" x14ac:dyDescent="0.35">
      <c r="B13" s="29" t="s">
        <v>7</v>
      </c>
      <c r="C13" s="30"/>
      <c r="D13" s="11" t="s">
        <v>7</v>
      </c>
      <c r="E13" s="11">
        <v>1</v>
      </c>
      <c r="F13" s="12">
        <v>10000</v>
      </c>
      <c r="G13" s="9">
        <f>PRODUCT(E13:F13)</f>
        <v>10000</v>
      </c>
    </row>
    <row r="14" spans="2:10" ht="16.5" x14ac:dyDescent="0.3">
      <c r="B14" s="21" t="s">
        <v>8</v>
      </c>
      <c r="C14" s="22"/>
      <c r="D14" s="1" t="s">
        <v>9</v>
      </c>
      <c r="E14" s="1">
        <v>6</v>
      </c>
      <c r="F14" s="13">
        <v>0</v>
      </c>
      <c r="G14" s="3">
        <f>PRODUCT(E14:F14)</f>
        <v>0</v>
      </c>
    </row>
    <row r="15" spans="2:10" ht="16.5" x14ac:dyDescent="0.3">
      <c r="B15" s="23"/>
      <c r="C15" s="24"/>
      <c r="D15" s="4" t="s">
        <v>10</v>
      </c>
      <c r="E15" s="4">
        <v>6</v>
      </c>
      <c r="F15" s="5">
        <v>22000</v>
      </c>
      <c r="G15" s="6">
        <f>PRODUCT(E15:F15)</f>
        <v>132000</v>
      </c>
    </row>
    <row r="16" spans="2:10" ht="16.5" x14ac:dyDescent="0.3">
      <c r="B16" s="23"/>
      <c r="C16" s="24"/>
      <c r="D16" s="4" t="s">
        <v>11</v>
      </c>
      <c r="E16" s="4">
        <v>6</v>
      </c>
      <c r="F16" s="5">
        <v>4000</v>
      </c>
      <c r="G16" s="6">
        <f>PRODUCT(E16:F16)</f>
        <v>24000</v>
      </c>
    </row>
    <row r="17" spans="2:9" ht="16.5" x14ac:dyDescent="0.3">
      <c r="B17" s="23"/>
      <c r="C17" s="24"/>
      <c r="D17" s="4" t="s">
        <v>12</v>
      </c>
      <c r="E17" s="4">
        <v>4</v>
      </c>
      <c r="F17" s="5">
        <v>6000</v>
      </c>
      <c r="G17" s="6">
        <f>PRODUCT(E17:F17)</f>
        <v>24000</v>
      </c>
    </row>
    <row r="18" spans="2:9" ht="16.5" x14ac:dyDescent="0.3">
      <c r="B18" s="23"/>
      <c r="C18" s="24"/>
      <c r="D18" s="4"/>
      <c r="E18" s="4"/>
      <c r="F18" s="5"/>
      <c r="G18" s="6"/>
    </row>
    <row r="19" spans="2:9" ht="17.25" thickBot="1" x14ac:dyDescent="0.35">
      <c r="B19" s="25"/>
      <c r="C19" s="26"/>
      <c r="D19" s="10"/>
      <c r="E19" s="10"/>
      <c r="F19" s="14"/>
      <c r="G19" s="7">
        <f>SUM(G14:G17)</f>
        <v>180000</v>
      </c>
      <c r="I19" s="18"/>
    </row>
    <row r="20" spans="2:9" ht="17.25" thickBot="1" x14ac:dyDescent="0.35">
      <c r="B20" s="21" t="s">
        <v>13</v>
      </c>
      <c r="C20" s="22"/>
      <c r="D20" s="1" t="s">
        <v>14</v>
      </c>
      <c r="E20" s="1">
        <v>30</v>
      </c>
      <c r="F20" s="13">
        <v>700</v>
      </c>
      <c r="G20" s="19">
        <f>PRODUCT(E20:F20)</f>
        <v>21000</v>
      </c>
    </row>
    <row r="21" spans="2:9" ht="16.5" x14ac:dyDescent="0.3">
      <c r="B21" s="23"/>
      <c r="C21" s="24"/>
      <c r="D21" s="4" t="s">
        <v>30</v>
      </c>
      <c r="E21" s="4">
        <v>30</v>
      </c>
      <c r="F21" s="5">
        <v>3000</v>
      </c>
      <c r="G21" s="20">
        <f>PRODUCT(E21:F21)</f>
        <v>90000</v>
      </c>
    </row>
    <row r="22" spans="2:9" ht="16.5" x14ac:dyDescent="0.3">
      <c r="B22" s="23"/>
      <c r="C22" s="24"/>
      <c r="D22" s="4" t="s">
        <v>15</v>
      </c>
      <c r="E22" s="4">
        <v>1</v>
      </c>
      <c r="F22" s="5">
        <v>60000</v>
      </c>
      <c r="G22" s="6">
        <f>PRODUCT(E22:F22)</f>
        <v>60000</v>
      </c>
    </row>
    <row r="23" spans="2:9" ht="16.5" x14ac:dyDescent="0.3">
      <c r="B23" s="23"/>
      <c r="C23" s="24"/>
      <c r="D23" s="4"/>
      <c r="E23" s="4"/>
      <c r="F23" s="5"/>
      <c r="G23" s="6"/>
    </row>
    <row r="24" spans="2:9" ht="17.25" thickBot="1" x14ac:dyDescent="0.35">
      <c r="B24" s="25"/>
      <c r="C24" s="26"/>
      <c r="D24" s="10"/>
      <c r="E24" s="10"/>
      <c r="F24" s="14"/>
      <c r="G24" s="7">
        <f>SUM(G20:G22)</f>
        <v>171000</v>
      </c>
      <c r="I24" s="18"/>
    </row>
    <row r="25" spans="2:9" ht="16.5" x14ac:dyDescent="0.3">
      <c r="B25" s="21" t="s">
        <v>16</v>
      </c>
      <c r="C25" s="22"/>
      <c r="D25" s="1" t="s">
        <v>17</v>
      </c>
      <c r="E25" s="1">
        <v>30</v>
      </c>
      <c r="F25" s="13">
        <v>4000</v>
      </c>
      <c r="G25" s="3">
        <f>PRODUCT(E25:F25)</f>
        <v>120000</v>
      </c>
    </row>
    <row r="26" spans="2:9" ht="16.5" x14ac:dyDescent="0.3">
      <c r="B26" s="23"/>
      <c r="C26" s="24"/>
      <c r="D26" s="4" t="s">
        <v>18</v>
      </c>
      <c r="E26" s="4">
        <v>30</v>
      </c>
      <c r="F26" s="5">
        <v>4500</v>
      </c>
      <c r="G26" s="6">
        <f>PRODUCT(E26:F26)</f>
        <v>135000</v>
      </c>
    </row>
    <row r="27" spans="2:9" ht="16.5" x14ac:dyDescent="0.3">
      <c r="B27" s="23"/>
      <c r="C27" s="24"/>
      <c r="D27" s="4" t="s">
        <v>19</v>
      </c>
      <c r="E27" s="4">
        <v>18</v>
      </c>
      <c r="F27" s="5">
        <v>1300</v>
      </c>
      <c r="G27" s="6">
        <f>PRODUCT(E27:F27)</f>
        <v>23400</v>
      </c>
    </row>
    <row r="28" spans="2:9" ht="16.5" x14ac:dyDescent="0.3">
      <c r="B28" s="23"/>
      <c r="C28" s="24"/>
      <c r="D28" s="4" t="s">
        <v>20</v>
      </c>
      <c r="E28" s="4">
        <v>30</v>
      </c>
      <c r="F28" s="5">
        <v>7500</v>
      </c>
      <c r="G28" s="6">
        <f>PRODUCT(E28:F28)</f>
        <v>225000</v>
      </c>
    </row>
    <row r="29" spans="2:9" ht="16.5" x14ac:dyDescent="0.3">
      <c r="B29" s="23"/>
      <c r="C29" s="24"/>
      <c r="D29" s="4"/>
      <c r="E29" s="4"/>
      <c r="F29" s="4"/>
      <c r="G29" s="15"/>
    </row>
    <row r="30" spans="2:9" ht="17.25" thickBot="1" x14ac:dyDescent="0.35">
      <c r="B30" s="25"/>
      <c r="C30" s="26"/>
      <c r="D30" s="10"/>
      <c r="E30" s="10"/>
      <c r="F30" s="10"/>
      <c r="G30" s="7">
        <f>SUM(G25:G28)</f>
        <v>503400</v>
      </c>
      <c r="I30" s="18"/>
    </row>
    <row r="31" spans="2:9" ht="16.5" x14ac:dyDescent="0.3">
      <c r="B31" s="21" t="s">
        <v>24</v>
      </c>
      <c r="C31" s="22"/>
      <c r="D31" s="1" t="s">
        <v>25</v>
      </c>
      <c r="E31" s="1">
        <v>1</v>
      </c>
      <c r="F31" s="13">
        <v>10000</v>
      </c>
      <c r="G31" s="3">
        <f>PRODUCT(E31:F31)</f>
        <v>10000</v>
      </c>
    </row>
    <row r="32" spans="2:9" ht="16.5" x14ac:dyDescent="0.3">
      <c r="B32" s="23"/>
      <c r="C32" s="24"/>
      <c r="D32" s="4" t="s">
        <v>26</v>
      </c>
      <c r="E32" s="4">
        <v>1</v>
      </c>
      <c r="F32" s="5">
        <v>14000</v>
      </c>
      <c r="G32" s="6">
        <f>PRODUCT(E32:F32)</f>
        <v>14000</v>
      </c>
    </row>
    <row r="33" spans="2:9" ht="16.5" x14ac:dyDescent="0.3">
      <c r="B33" s="23"/>
      <c r="C33" s="24"/>
      <c r="D33" s="4" t="s">
        <v>27</v>
      </c>
      <c r="E33" s="4">
        <v>1</v>
      </c>
      <c r="F33" s="5">
        <v>50000</v>
      </c>
      <c r="G33" s="6">
        <f>PRODUCT(E33:F33)</f>
        <v>50000</v>
      </c>
    </row>
    <row r="34" spans="2:9" ht="16.5" x14ac:dyDescent="0.3">
      <c r="B34" s="23"/>
      <c r="C34" s="24"/>
      <c r="D34" s="4"/>
      <c r="E34" s="4"/>
      <c r="F34" s="5"/>
      <c r="G34" s="6"/>
    </row>
    <row r="35" spans="2:9" ht="17.25" thickBot="1" x14ac:dyDescent="0.35">
      <c r="B35" s="25"/>
      <c r="C35" s="26"/>
      <c r="D35" s="10"/>
      <c r="E35" s="10"/>
      <c r="F35" s="14"/>
      <c r="G35" s="7">
        <f>SUM(G31:G33)</f>
        <v>74000</v>
      </c>
      <c r="I35" s="18"/>
    </row>
    <row r="36" spans="2:9" ht="16.5" x14ac:dyDescent="0.3">
      <c r="B36" s="21" t="s">
        <v>21</v>
      </c>
      <c r="C36" s="22"/>
      <c r="D36" s="1" t="s">
        <v>22</v>
      </c>
      <c r="E36" s="1">
        <v>1</v>
      </c>
      <c r="F36" s="13">
        <v>400000</v>
      </c>
      <c r="G36" s="3">
        <f>PRODUCT(E36:F36)</f>
        <v>400000</v>
      </c>
    </row>
    <row r="37" spans="2:9" ht="16.5" x14ac:dyDescent="0.3">
      <c r="B37" s="23"/>
      <c r="C37" s="24"/>
      <c r="D37" s="4" t="s">
        <v>23</v>
      </c>
      <c r="E37" s="4">
        <v>1</v>
      </c>
      <c r="F37" s="5">
        <v>70000</v>
      </c>
      <c r="G37" s="6">
        <f>PRODUCT(E37:F37)</f>
        <v>70000</v>
      </c>
    </row>
    <row r="38" spans="2:9" ht="16.5" x14ac:dyDescent="0.3">
      <c r="B38" s="23"/>
      <c r="C38" s="24"/>
      <c r="D38" s="4"/>
      <c r="E38" s="4"/>
      <c r="F38" s="5"/>
      <c r="G38" s="6"/>
    </row>
    <row r="39" spans="2:9" ht="17.25" thickBot="1" x14ac:dyDescent="0.35">
      <c r="B39" s="25"/>
      <c r="C39" s="26"/>
      <c r="D39" s="10"/>
      <c r="E39" s="10"/>
      <c r="F39" s="14"/>
      <c r="G39" s="7">
        <f>SUM(G36:G37)</f>
        <v>470000</v>
      </c>
      <c r="I39" s="18"/>
    </row>
    <row r="40" spans="2:9" ht="16.5" x14ac:dyDescent="0.3">
      <c r="B40" s="4"/>
      <c r="C40" s="4"/>
      <c r="D40" s="4"/>
      <c r="E40" s="4"/>
      <c r="F40" s="4"/>
      <c r="G40" s="4"/>
    </row>
    <row r="41" spans="2:9" ht="16.5" x14ac:dyDescent="0.3">
      <c r="B41" s="4"/>
      <c r="C41" s="4"/>
      <c r="D41" s="4"/>
      <c r="E41" s="4"/>
      <c r="F41" s="4"/>
      <c r="G41" s="4"/>
    </row>
    <row r="42" spans="2:9" ht="26.25" x14ac:dyDescent="0.4">
      <c r="B42" s="27" t="s">
        <v>29</v>
      </c>
      <c r="C42" s="27"/>
      <c r="D42" s="27"/>
      <c r="E42" s="16">
        <f>SUM(G30,G24,G19,G12,G35,G13)</f>
        <v>2478300</v>
      </c>
      <c r="F42" s="5"/>
      <c r="G42" s="4"/>
    </row>
    <row r="43" spans="2:9" ht="16.5" x14ac:dyDescent="0.3">
      <c r="B43" s="4"/>
      <c r="C43" s="4"/>
      <c r="D43" s="4"/>
      <c r="E43" s="5"/>
      <c r="F43" s="4"/>
      <c r="G43" s="4"/>
    </row>
    <row r="44" spans="2:9" ht="26.25" x14ac:dyDescent="0.4">
      <c r="B44" s="28" t="s">
        <v>28</v>
      </c>
      <c r="C44" s="28"/>
      <c r="D44" s="28"/>
      <c r="E44" s="17">
        <f>SUM(E42,G39)</f>
        <v>2948300</v>
      </c>
      <c r="F44" s="4"/>
      <c r="G44" s="4"/>
      <c r="I44" s="18"/>
    </row>
  </sheetData>
  <mergeCells count="9">
    <mergeCell ref="B36:C39"/>
    <mergeCell ref="B42:D42"/>
    <mergeCell ref="B44:D44"/>
    <mergeCell ref="B31:C35"/>
    <mergeCell ref="B3:C12"/>
    <mergeCell ref="B13:C13"/>
    <mergeCell ref="B14:C19"/>
    <mergeCell ref="B20:C24"/>
    <mergeCell ref="B25:C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E0488-3528-4D5C-A1AF-3D92EE295770}">
  <dimension ref="B2:F47"/>
  <sheetViews>
    <sheetView tabSelected="1" topLeftCell="A36" workbookViewId="0">
      <selection activeCell="E44" sqref="E44"/>
    </sheetView>
  </sheetViews>
  <sheetFormatPr baseColWidth="10" defaultRowHeight="15" x14ac:dyDescent="0.25"/>
  <cols>
    <col min="2" max="2" width="18.28515625" bestFit="1" customWidth="1"/>
    <col min="3" max="3" width="69.5703125" bestFit="1" customWidth="1"/>
    <col min="4" max="4" width="17.7109375" style="18" bestFit="1" customWidth="1"/>
    <col min="5" max="5" width="35.7109375" bestFit="1" customWidth="1"/>
    <col min="6" max="6" width="14.42578125" bestFit="1" customWidth="1"/>
  </cols>
  <sheetData>
    <row r="2" spans="2:6" ht="18.75" x14ac:dyDescent="0.25">
      <c r="B2" s="31" t="s">
        <v>75</v>
      </c>
      <c r="C2" s="31" t="s">
        <v>71</v>
      </c>
      <c r="D2" s="32" t="s">
        <v>72</v>
      </c>
      <c r="E2" s="31" t="s">
        <v>73</v>
      </c>
      <c r="F2" s="31" t="s">
        <v>74</v>
      </c>
    </row>
    <row r="3" spans="2:6" ht="18.75" x14ac:dyDescent="0.3">
      <c r="B3" s="38"/>
      <c r="C3" s="38"/>
      <c r="D3" s="39"/>
      <c r="E3" s="38"/>
      <c r="F3" s="38"/>
    </row>
    <row r="4" spans="2:6" ht="18.75" x14ac:dyDescent="0.25">
      <c r="B4" s="33" t="s">
        <v>59</v>
      </c>
      <c r="C4" s="31" t="s">
        <v>31</v>
      </c>
      <c r="D4" s="32">
        <v>660000</v>
      </c>
      <c r="E4" s="34" t="s">
        <v>50</v>
      </c>
      <c r="F4" s="35">
        <f>SUM(D4:D5)</f>
        <v>1540000</v>
      </c>
    </row>
    <row r="5" spans="2:6" ht="18.75" x14ac:dyDescent="0.25">
      <c r="B5" s="36"/>
      <c r="C5" s="31" t="s">
        <v>60</v>
      </c>
      <c r="D5" s="32">
        <v>880000</v>
      </c>
      <c r="E5" s="34"/>
      <c r="F5" s="34"/>
    </row>
    <row r="6" spans="2:6" ht="18.75" x14ac:dyDescent="0.25">
      <c r="B6" s="40"/>
      <c r="C6" s="40"/>
      <c r="D6" s="41"/>
      <c r="E6" s="40"/>
      <c r="F6" s="40"/>
    </row>
    <row r="7" spans="2:6" ht="18.75" x14ac:dyDescent="0.25">
      <c r="B7" s="33" t="s">
        <v>42</v>
      </c>
      <c r="C7" s="31" t="s">
        <v>61</v>
      </c>
      <c r="D7" s="32">
        <v>5000</v>
      </c>
      <c r="E7" s="31" t="s">
        <v>54</v>
      </c>
      <c r="F7" s="35">
        <f>SUM(D7:D8)</f>
        <v>10000</v>
      </c>
    </row>
    <row r="8" spans="2:6" ht="18.75" x14ac:dyDescent="0.25">
      <c r="B8" s="36"/>
      <c r="C8" s="31" t="s">
        <v>62</v>
      </c>
      <c r="D8" s="32">
        <v>5000</v>
      </c>
      <c r="E8" s="31" t="s">
        <v>54</v>
      </c>
      <c r="F8" s="34"/>
    </row>
    <row r="9" spans="2:6" ht="18.75" x14ac:dyDescent="0.25">
      <c r="B9" s="42"/>
      <c r="C9" s="42"/>
      <c r="D9" s="43"/>
      <c r="E9" s="42"/>
      <c r="F9" s="42"/>
    </row>
    <row r="10" spans="2:6" ht="18.75" x14ac:dyDescent="0.25">
      <c r="B10" s="33" t="s">
        <v>8</v>
      </c>
      <c r="C10" s="31" t="s">
        <v>40</v>
      </c>
      <c r="D10" s="32">
        <v>130800</v>
      </c>
      <c r="E10" s="31" t="s">
        <v>51</v>
      </c>
      <c r="F10" s="35">
        <f>SUM(D10:D13)</f>
        <v>156800</v>
      </c>
    </row>
    <row r="11" spans="2:6" ht="18.75" x14ac:dyDescent="0.25">
      <c r="B11" s="37"/>
      <c r="C11" s="31" t="s">
        <v>69</v>
      </c>
      <c r="D11" s="32">
        <v>4000</v>
      </c>
      <c r="E11" s="31" t="s">
        <v>57</v>
      </c>
      <c r="F11" s="34"/>
    </row>
    <row r="12" spans="2:6" ht="18.75" x14ac:dyDescent="0.25">
      <c r="B12" s="37"/>
      <c r="C12" s="31" t="s">
        <v>70</v>
      </c>
      <c r="D12" s="32">
        <v>4000</v>
      </c>
      <c r="E12" s="31" t="s">
        <v>58</v>
      </c>
      <c r="F12" s="34"/>
    </row>
    <row r="13" spans="2:6" ht="18.75" x14ac:dyDescent="0.25">
      <c r="B13" s="36"/>
      <c r="C13" s="31" t="s">
        <v>12</v>
      </c>
      <c r="D13" s="32">
        <v>18000</v>
      </c>
      <c r="E13" s="31" t="s">
        <v>51</v>
      </c>
      <c r="F13" s="34"/>
    </row>
    <row r="14" spans="2:6" ht="18.75" x14ac:dyDescent="0.25">
      <c r="B14" s="44"/>
      <c r="C14" s="44"/>
      <c r="D14" s="45"/>
      <c r="E14" s="44"/>
      <c r="F14" s="44"/>
    </row>
    <row r="15" spans="2:6" ht="18.75" x14ac:dyDescent="0.25">
      <c r="B15" s="33" t="s">
        <v>13</v>
      </c>
      <c r="C15" s="31" t="s">
        <v>15</v>
      </c>
      <c r="D15" s="32">
        <v>60000</v>
      </c>
      <c r="E15" s="31" t="s">
        <v>51</v>
      </c>
      <c r="F15" s="35">
        <f>SUM(D15:D18)</f>
        <v>432000</v>
      </c>
    </row>
    <row r="16" spans="2:6" ht="18.75" x14ac:dyDescent="0.25">
      <c r="B16" s="37"/>
      <c r="C16" s="31" t="s">
        <v>33</v>
      </c>
      <c r="D16" s="32">
        <v>110000</v>
      </c>
      <c r="E16" s="31" t="s">
        <v>51</v>
      </c>
      <c r="F16" s="34"/>
    </row>
    <row r="17" spans="2:6" ht="18.75" x14ac:dyDescent="0.25">
      <c r="B17" s="37"/>
      <c r="C17" s="31" t="s">
        <v>23</v>
      </c>
      <c r="D17" s="32">
        <v>62000</v>
      </c>
      <c r="E17" s="31" t="s">
        <v>51</v>
      </c>
      <c r="F17" s="34"/>
    </row>
    <row r="18" spans="2:6" ht="18.75" x14ac:dyDescent="0.25">
      <c r="B18" s="36"/>
      <c r="C18" s="31" t="s">
        <v>38</v>
      </c>
      <c r="D18" s="32">
        <v>200000</v>
      </c>
      <c r="E18" s="31" t="s">
        <v>52</v>
      </c>
      <c r="F18" s="34"/>
    </row>
    <row r="19" spans="2:6" ht="18.75" x14ac:dyDescent="0.25">
      <c r="B19" s="42"/>
      <c r="C19" s="42"/>
      <c r="D19" s="43"/>
      <c r="E19" s="42"/>
      <c r="F19" s="42"/>
    </row>
    <row r="20" spans="2:6" ht="18.75" x14ac:dyDescent="0.25">
      <c r="B20" s="33" t="s">
        <v>16</v>
      </c>
      <c r="C20" s="31" t="s">
        <v>32</v>
      </c>
      <c r="D20" s="32">
        <v>105000</v>
      </c>
      <c r="E20" s="34" t="s">
        <v>50</v>
      </c>
      <c r="F20" s="35">
        <f>SUM(D20:D24)</f>
        <v>494350</v>
      </c>
    </row>
    <row r="21" spans="2:6" ht="18.75" x14ac:dyDescent="0.25">
      <c r="B21" s="37"/>
      <c r="C21" s="31" t="s">
        <v>45</v>
      </c>
      <c r="D21" s="32">
        <v>145850</v>
      </c>
      <c r="E21" s="34"/>
      <c r="F21" s="34"/>
    </row>
    <row r="22" spans="2:6" ht="18.75" x14ac:dyDescent="0.25">
      <c r="B22" s="37"/>
      <c r="C22" s="31" t="s">
        <v>34</v>
      </c>
      <c r="D22" s="32">
        <v>23500</v>
      </c>
      <c r="E22" s="31" t="s">
        <v>51</v>
      </c>
      <c r="F22" s="34"/>
    </row>
    <row r="23" spans="2:6" ht="18.75" x14ac:dyDescent="0.25">
      <c r="B23" s="37"/>
      <c r="C23" s="31" t="s">
        <v>53</v>
      </c>
      <c r="D23" s="32">
        <v>10000</v>
      </c>
      <c r="E23" s="31" t="s">
        <v>56</v>
      </c>
      <c r="F23" s="34"/>
    </row>
    <row r="24" spans="2:6" ht="18.75" x14ac:dyDescent="0.25">
      <c r="B24" s="36"/>
      <c r="C24" s="31" t="s">
        <v>47</v>
      </c>
      <c r="D24" s="32">
        <v>210000</v>
      </c>
      <c r="E24" s="31" t="s">
        <v>51</v>
      </c>
      <c r="F24" s="34"/>
    </row>
    <row r="25" spans="2:6" ht="18.75" x14ac:dyDescent="0.25">
      <c r="B25" s="44"/>
      <c r="C25" s="44"/>
      <c r="D25" s="45"/>
      <c r="E25" s="44"/>
      <c r="F25" s="44"/>
    </row>
    <row r="26" spans="2:6" ht="18.75" x14ac:dyDescent="0.25">
      <c r="B26" s="31" t="s">
        <v>24</v>
      </c>
      <c r="C26" s="31" t="s">
        <v>35</v>
      </c>
      <c r="D26" s="32">
        <v>9500</v>
      </c>
      <c r="E26" s="31" t="s">
        <v>51</v>
      </c>
      <c r="F26" s="32">
        <f>D26</f>
        <v>9500</v>
      </c>
    </row>
    <row r="27" spans="2:6" ht="18.75" x14ac:dyDescent="0.25">
      <c r="B27" s="42"/>
      <c r="C27" s="42"/>
      <c r="D27" s="43"/>
      <c r="E27" s="42"/>
      <c r="F27" s="42"/>
    </row>
    <row r="28" spans="2:6" ht="18.75" x14ac:dyDescent="0.25">
      <c r="B28" s="33" t="s">
        <v>27</v>
      </c>
      <c r="C28" s="31" t="s">
        <v>44</v>
      </c>
      <c r="D28" s="32">
        <v>21000</v>
      </c>
      <c r="E28" s="31" t="s">
        <v>51</v>
      </c>
      <c r="F28" s="35">
        <f>SUM(D28:D35)</f>
        <v>117600</v>
      </c>
    </row>
    <row r="29" spans="2:6" ht="18.75" x14ac:dyDescent="0.25">
      <c r="B29" s="37"/>
      <c r="C29" s="31" t="s">
        <v>46</v>
      </c>
      <c r="D29" s="32">
        <v>4100</v>
      </c>
      <c r="E29" s="31" t="s">
        <v>51</v>
      </c>
      <c r="F29" s="34"/>
    </row>
    <row r="30" spans="2:6" ht="18.75" x14ac:dyDescent="0.25">
      <c r="B30" s="37"/>
      <c r="C30" s="31" t="s">
        <v>39</v>
      </c>
      <c r="D30" s="32">
        <v>10500</v>
      </c>
      <c r="E30" s="31" t="s">
        <v>54</v>
      </c>
      <c r="F30" s="34"/>
    </row>
    <row r="31" spans="2:6" ht="18.75" x14ac:dyDescent="0.25">
      <c r="B31" s="37"/>
      <c r="C31" s="31" t="s">
        <v>41</v>
      </c>
      <c r="D31" s="32">
        <v>2000</v>
      </c>
      <c r="E31" s="31" t="s">
        <v>54</v>
      </c>
      <c r="F31" s="34"/>
    </row>
    <row r="32" spans="2:6" ht="18.75" x14ac:dyDescent="0.25">
      <c r="B32" s="37"/>
      <c r="C32" s="31" t="s">
        <v>48</v>
      </c>
      <c r="D32" s="32">
        <v>20000</v>
      </c>
      <c r="E32" s="31" t="s">
        <v>55</v>
      </c>
      <c r="F32" s="34"/>
    </row>
    <row r="33" spans="2:6" ht="18.75" x14ac:dyDescent="0.25">
      <c r="B33" s="37"/>
      <c r="C33" s="31" t="s">
        <v>43</v>
      </c>
      <c r="D33" s="32">
        <v>10000</v>
      </c>
      <c r="E33" s="31" t="s">
        <v>51</v>
      </c>
      <c r="F33" s="34"/>
    </row>
    <row r="34" spans="2:6" ht="18.75" x14ac:dyDescent="0.25">
      <c r="B34" s="37"/>
      <c r="C34" s="31" t="s">
        <v>43</v>
      </c>
      <c r="D34" s="32">
        <v>15000</v>
      </c>
      <c r="E34" s="31" t="s">
        <v>51</v>
      </c>
      <c r="F34" s="34"/>
    </row>
    <row r="35" spans="2:6" ht="18.75" x14ac:dyDescent="0.25">
      <c r="B35" s="36"/>
      <c r="C35" s="31" t="s">
        <v>49</v>
      </c>
      <c r="D35" s="32">
        <v>35000</v>
      </c>
      <c r="E35" s="31" t="s">
        <v>55</v>
      </c>
      <c r="F35" s="34"/>
    </row>
    <row r="40" spans="2:6" ht="23.25" x14ac:dyDescent="0.25">
      <c r="C40" s="50" t="s">
        <v>63</v>
      </c>
      <c r="D40" s="51">
        <v>1500000</v>
      </c>
    </row>
    <row r="41" spans="2:6" ht="23.25" x14ac:dyDescent="0.25">
      <c r="C41" s="50" t="s">
        <v>64</v>
      </c>
      <c r="D41" s="51">
        <v>1030000</v>
      </c>
    </row>
    <row r="42" spans="2:6" ht="23.25" x14ac:dyDescent="0.25">
      <c r="C42" s="50" t="s">
        <v>65</v>
      </c>
      <c r="D42" s="51">
        <v>250000</v>
      </c>
    </row>
    <row r="43" spans="2:6" ht="23.25" x14ac:dyDescent="0.25">
      <c r="C43" s="50" t="s">
        <v>67</v>
      </c>
      <c r="D43" s="51">
        <f>SUM(D40:D42)</f>
        <v>2780000</v>
      </c>
    </row>
    <row r="44" spans="2:6" ht="23.25" x14ac:dyDescent="0.25">
      <c r="C44" s="46"/>
      <c r="D44" s="47"/>
    </row>
    <row r="45" spans="2:6" ht="23.25" x14ac:dyDescent="0.25">
      <c r="C45" s="48" t="s">
        <v>66</v>
      </c>
      <c r="D45" s="49">
        <f>SUM(F4:F35)</f>
        <v>2760250</v>
      </c>
    </row>
    <row r="46" spans="2:6" ht="23.25" x14ac:dyDescent="0.25">
      <c r="C46" s="46"/>
      <c r="D46" s="47"/>
    </row>
    <row r="47" spans="2:6" ht="23.25" x14ac:dyDescent="0.25">
      <c r="C47" s="52" t="s">
        <v>68</v>
      </c>
      <c r="D47" s="53">
        <f>D43-D45</f>
        <v>19750</v>
      </c>
    </row>
  </sheetData>
  <mergeCells count="14">
    <mergeCell ref="F28:F35"/>
    <mergeCell ref="B4:B5"/>
    <mergeCell ref="B7:B8"/>
    <mergeCell ref="B10:B13"/>
    <mergeCell ref="B15:B18"/>
    <mergeCell ref="B20:B24"/>
    <mergeCell ref="B28:B35"/>
    <mergeCell ref="E4:E5"/>
    <mergeCell ref="E20:E21"/>
    <mergeCell ref="F4:F5"/>
    <mergeCell ref="F7:F8"/>
    <mergeCell ref="F10:F13"/>
    <mergeCell ref="F15:F18"/>
    <mergeCell ref="F20:F2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Prévision</vt:lpstr>
      <vt:lpstr>Dépenses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Fawaz ADEOTI</dc:creator>
  <cp:lastModifiedBy>Fawaz ADEOTI</cp:lastModifiedBy>
  <dcterms:created xsi:type="dcterms:W3CDTF">2024-11-18T16:54:32Z</dcterms:created>
  <dcterms:modified xsi:type="dcterms:W3CDTF">2024-12-14T14:37:49Z</dcterms:modified>
</cp:coreProperties>
</file>