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📊 Dashboard" sheetId="1" state="visible" r:id="rId2"/>
    <sheet name="Registre" sheetId="2" state="visible" r:id="rId3"/>
    <sheet name="🖥 srv-prod-web-01" sheetId="3" state="visible" r:id="rId4"/>
    <sheet name="🖥 srv-bdd-prod-02" sheetId="4" state="visible" r:id="rId5"/>
    <sheet name="🖥 srv-test-app-03" sheetId="5" state="visible" r:id="rId6"/>
    <sheet name="Utilisateurs" sheetId="6" state="visible" r:id="rId7"/>
    <sheet name="Domaines" sheetId="7" state="visible" r:id="rId8"/>
    <sheet name="Certificats SSL" sheetId="8" state="visible" r:id="rId9"/>
    <sheet name="⚙ Référentiels" sheetId="9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<sst xmlns="http://schemas.openxmlformats.org/spreadsheetml/2006/main" count="888" uniqueCount="290">
  <si>
    <t xml:space="preserve">netBYus  ·  Inventaire des Serveurs Internes</t>
  </si>
  <si>
    <t xml:space="preserve">TOTAL</t>
  </si>
  <si>
    <t xml:space="preserve">ACTIFS</t>
  </si>
  <si>
    <t xml:space="preserve">CRITIQUES</t>
  </si>
  <si>
    <t xml:space="preserve">SSL &lt; 30j</t>
  </si>
  <si>
    <t xml:space="preserve">SSL &lt; 15j</t>
  </si>
  <si>
    <t xml:space="preserve">SSL &lt; 3j/Exp.</t>
  </si>
  <si>
    <t xml:space="preserve">  📁  PAR ENVIRONNEMENT</t>
  </si>
  <si>
    <t xml:space="preserve">  🎯  PAR CRITICITÉ</t>
  </si>
  <si>
    <t xml:space="preserve">Environnement</t>
  </si>
  <si>
    <t xml:space="preserve">Nb</t>
  </si>
  <si>
    <t xml:space="preserve">%</t>
  </si>
  <si>
    <t xml:space="preserve">Criticité</t>
  </si>
  <si>
    <t xml:space="preserve">Production</t>
  </si>
  <si>
    <t xml:space="preserve">Critique</t>
  </si>
  <si>
    <t xml:space="preserve">Préproduction</t>
  </si>
  <si>
    <t xml:space="preserve">Important</t>
  </si>
  <si>
    <t xml:space="preserve">Test</t>
  </si>
  <si>
    <t xml:space="preserve">Standard</t>
  </si>
  <si>
    <t xml:space="preserve">Faible</t>
  </si>
  <si>
    <t xml:space="preserve">  🔐  ALERTES SSL (seuils : 30j / 15j / 3j)</t>
  </si>
  <si>
    <t xml:space="preserve">  💾  DERNIER TEST DE VÉRIFICATION BACKUP</t>
  </si>
  <si>
    <t xml:space="preserve">Statut</t>
  </si>
  <si>
    <t xml:space="preserve">Expirés</t>
  </si>
  <si>
    <t xml:space="preserve">✅ Testé &lt; 30 jours</t>
  </si>
  <si>
    <t xml:space="preserve">🔴 &lt; 3 jours</t>
  </si>
  <si>
    <t xml:space="preserve">⚠ Testé 30–60 jours</t>
  </si>
  <si>
    <t xml:space="preserve">🟠 &lt; 15 jours</t>
  </si>
  <si>
    <t xml:space="preserve">🔴 Testé &gt; 60 jours</t>
  </si>
  <si>
    <t xml:space="preserve">🟡 &lt; 30 jours</t>
  </si>
  <si>
    <t xml:space="preserve">🔴 Jamais testé</t>
  </si>
  <si>
    <t xml:space="preserve">✅ OK ≥ 30j</t>
  </si>
  <si>
    <t xml:space="preserve">Mis à jour le :</t>
  </si>
  <si>
    <t xml:space="preserve">REGISTRE PRINCIPAL — Source de données</t>
  </si>
  <si>
    <t xml:space="preserve">A. Identification</t>
  </si>
  <si>
    <t xml:space="preserve">B. Technique &amp; Réseau</t>
  </si>
  <si>
    <t xml:space="preserve">C. Applications</t>
  </si>
  <si>
    <t xml:space="preserve">D. Sécurité</t>
  </si>
  <si>
    <t xml:space="preserve">E. Sauvegardes</t>
  </si>
  <si>
    <t xml:space="preserve">F. Monitoring</t>
  </si>
  <si>
    <t xml:space="preserve">G. RGPD</t>
  </si>
  <si>
    <t xml:space="preserve">H. Cycle de Vie &amp; Contacts</t>
  </si>
  <si>
    <t xml:space="preserve">Nom Serveur</t>
  </si>
  <si>
    <t xml:space="preserve">Rôle</t>
  </si>
  <si>
    <t xml:space="preserve">Description</t>
  </si>
  <si>
    <t xml:space="preserve">OS</t>
  </si>
  <si>
    <t xml:space="preserve">Fournisseur</t>
  </si>
  <si>
    <t xml:space="preserve">Type Hébergement</t>
  </si>
  <si>
    <t xml:space="preserve">CPU</t>
  </si>
  <si>
    <t xml:space="preserve">RAM</t>
  </si>
  <si>
    <t xml:space="preserve">Disque</t>
  </si>
  <si>
    <t xml:space="preserve">Type Disque</t>
  </si>
  <si>
    <t xml:space="preserve">IPv4 Pub</t>
  </si>
  <si>
    <t xml:space="preserve">IPv4 Priv</t>
  </si>
  <si>
    <t xml:space="preserve">IPv6</t>
  </si>
  <si>
    <t xml:space="preserve">FQDN</t>
  </si>
  <si>
    <t xml:space="preserve">Applications</t>
  </si>
  <si>
    <t xml:space="preserve">BDD</t>
  </si>
  <si>
    <t xml:space="preserve">Ports</t>
  </si>
  <si>
    <t xml:space="preserve">Firewall</t>
  </si>
  <si>
    <t xml:space="preserve">Mesures Sécurité</t>
  </si>
  <si>
    <t xml:space="preserve">Accès Distants</t>
  </si>
  <si>
    <t xml:space="preserve">Stratégie Backup</t>
  </si>
  <si>
    <t xml:space="preserve">Emplacement Backup</t>
  </si>
  <si>
    <t xml:space="preserve">Rétention</t>
  </si>
  <si>
    <t xml:space="preserve">Dernier Backup</t>
  </si>
  <si>
    <t xml:space="preserve">⚡ Test Vérif. Backup</t>
  </si>
  <si>
    <t xml:space="preserve">Monitoring</t>
  </si>
  <si>
    <t xml:space="preserve">Alertes</t>
  </si>
  <si>
    <t xml:space="preserve">Dernière MàJ</t>
  </si>
  <si>
    <t xml:space="preserve">⚡ Prochaine Maintenance</t>
  </si>
  <si>
    <t xml:space="preserve">Traite Données Perso.</t>
  </si>
  <si>
    <t xml:space="preserve">Type Données</t>
  </si>
  <si>
    <t xml:space="preserve">Base Légale</t>
  </si>
  <si>
    <t xml:space="preserve">Mesures RGPD</t>
  </si>
  <si>
    <t xml:space="preserve">Dernière Revue RGPD</t>
  </si>
  <si>
    <t xml:space="preserve">Mise en Service</t>
  </si>
  <si>
    <t xml:space="preserve">EOL</t>
  </si>
  <si>
    <t xml:space="preserve">Contrat Support</t>
  </si>
  <si>
    <t xml:space="preserve">Resp. Principal</t>
  </si>
  <si>
    <t xml:space="preserve">Resp. Backup</t>
  </si>
  <si>
    <t xml:space="preserve">Contact Escalade</t>
  </si>
  <si>
    <t xml:space="preserve">srv-prod-web-01</t>
  </si>
  <si>
    <t xml:space="preserve">Serveur Web Principal</t>
  </si>
  <si>
    <t xml:space="preserve">Actif</t>
  </si>
  <si>
    <t xml:space="preserve">Ubuntu 22.04 LTS</t>
  </si>
  <si>
    <t xml:space="preserve">OVH</t>
  </si>
  <si>
    <t xml:space="preserve">VPS</t>
  </si>
  <si>
    <t xml:space="preserve">SSD</t>
  </si>
  <si>
    <t xml:space="preserve">91.134.22.10</t>
  </si>
  <si>
    <t xml:space="preserve">10.0.0.1</t>
  </si>
  <si>
    <t xml:space="preserve">2a01::1</t>
  </si>
  <si>
    <t xml:space="preserve">web01.monentreprise.com</t>
  </si>
  <si>
    <t xml:space="preserve">Nginx 1.24, PHP 8.2, WordPress 6.5</t>
  </si>
  <si>
    <t xml:space="preserve">MySQL 8.0 — db_wordpress (12 Go)</t>
  </si>
  <si>
    <t xml:space="preserve">80, 443, 22</t>
  </si>
  <si>
    <t xml:space="preserve">80 IN, 443 IN, 22 IN (IP restreinte)</t>
  </si>
  <si>
    <t xml:space="preserve">Fail2ban, UFW, ClamAV</t>
  </si>
  <si>
    <t xml:space="preserve">SSH, VPN</t>
  </si>
  <si>
    <t xml:space="preserve">Complète + Incrémentielle</t>
  </si>
  <si>
    <t xml:space="preserve">OVH Object Storage</t>
  </si>
  <si>
    <t xml:space="preserve">30 jours</t>
  </si>
  <si>
    <t xml:space="preserve">2026-04-14</t>
  </si>
  <si>
    <t xml:space="preserve">2026-03-01</t>
  </si>
  <si>
    <t xml:space="preserve">Zabbix</t>
  </si>
  <si>
    <t xml:space="preserve">CPU&gt;85%, RAM&gt;90%</t>
  </si>
  <si>
    <t xml:space="preserve">2026-04-01</t>
  </si>
  <si>
    <t xml:space="preserve">2026-05-15</t>
  </si>
  <si>
    <t xml:space="preserve">Oui</t>
  </si>
  <si>
    <t xml:space="preserve">Identité, Contact</t>
  </si>
  <si>
    <t xml:space="preserve">Consentement</t>
  </si>
  <si>
    <t xml:space="preserve">Chiffrement AES-256</t>
  </si>
  <si>
    <t xml:space="preserve">2026-01-15</t>
  </si>
  <si>
    <t xml:space="preserve">2022-03-10</t>
  </si>
  <si>
    <t xml:space="preserve">2027-03-10</t>
  </si>
  <si>
    <t xml:space="preserve">OVH Pro — exp. 2027-03</t>
  </si>
  <si>
    <t xml:space="preserve">Jean Dupont — j.dupont@corp.com</t>
  </si>
  <si>
    <t xml:space="preserve">Marie Martin</t>
  </si>
  <si>
    <t xml:space="preserve">DSI — dsi@corp.com</t>
  </si>
  <si>
    <t xml:space="preserve">srv-bdd-prod-02</t>
  </si>
  <si>
    <t xml:space="preserve">Serveur BDD Production</t>
  </si>
  <si>
    <t xml:space="preserve">Rocky Linux 9</t>
  </si>
  <si>
    <t xml:space="preserve">AWS</t>
  </si>
  <si>
    <t xml:space="preserve">Cloud</t>
  </si>
  <si>
    <t xml:space="preserve">NVMe</t>
  </si>
  <si>
    <t xml:space="preserve">35.180.14.7</t>
  </si>
  <si>
    <t xml:space="preserve">172.31.0.10</t>
  </si>
  <si>
    <t xml:space="preserve">2600::1</t>
  </si>
  <si>
    <t xml:space="preserve">db01.aws.monentreprise.com</t>
  </si>
  <si>
    <t xml:space="preserve">PostgreSQL 15, Redis 7</t>
  </si>
  <si>
    <t xml:space="preserve">db_erp (85 Go), db_reporting (12 Go)</t>
  </si>
  <si>
    <t xml:space="preserve">5432, 6379, 22</t>
  </si>
  <si>
    <t xml:space="preserve">5432 VPC only, 22 Bastion</t>
  </si>
  <si>
    <t xml:space="preserve">Fail2ban, SELinux, AWS Shield</t>
  </si>
  <si>
    <t xml:space="preserve">VPN, Bastion</t>
  </si>
  <si>
    <t xml:space="preserve">Continue (WAL) + Quotidienne</t>
  </si>
  <si>
    <t xml:space="preserve">AWS S3 + Snapshot EBS</t>
  </si>
  <si>
    <t xml:space="preserve">90 jours</t>
  </si>
  <si>
    <t xml:space="preserve">Latence BDD, Connexions max</t>
  </si>
  <si>
    <t xml:space="preserve">2026-04-05</t>
  </si>
  <si>
    <t xml:space="preserve">2026-04-30</t>
  </si>
  <si>
    <t xml:space="preserve">Financières, RH, Identité</t>
  </si>
  <si>
    <t xml:space="preserve">Contrat</t>
  </si>
  <si>
    <t xml:space="preserve">AES-256, Pseudonymisation, IAM</t>
  </si>
  <si>
    <t xml:space="preserve">2023-01-15</t>
  </si>
  <si>
    <t xml:space="preserve">2028-01-15</t>
  </si>
  <si>
    <t xml:space="preserve">AWS Enterprise — actif</t>
  </si>
  <si>
    <t xml:space="preserve">Sara Kone — s.kone@corp.com</t>
  </si>
  <si>
    <t xml:space="preserve">Ali Hassan</t>
  </si>
  <si>
    <t xml:space="preserve">AWS Support</t>
  </si>
  <si>
    <t xml:space="preserve">srv-test-app-03</t>
  </si>
  <si>
    <t xml:space="preserve">Serveur de Test</t>
  </si>
  <si>
    <t xml:space="preserve">91.134.55.20</t>
  </si>
  <si>
    <t xml:space="preserve">10.0.0.5</t>
  </si>
  <si>
    <t xml:space="preserve">test03.monentreprise.com</t>
  </si>
  <si>
    <t xml:space="preserve">Node.js 20, Docker 24</t>
  </si>
  <si>
    <t xml:space="preserve">PostgreSQL 15 — db_test (2 Go)</t>
  </si>
  <si>
    <t xml:space="preserve">3000, 5432, 22</t>
  </si>
  <si>
    <t xml:space="preserve">Réseau interne uniquement</t>
  </si>
  <si>
    <t xml:space="preserve">UFW</t>
  </si>
  <si>
    <t xml:space="preserve">SSH interne</t>
  </si>
  <si>
    <t xml:space="preserve">Complète quotidienne</t>
  </si>
  <si>
    <t xml:space="preserve">NAS local</t>
  </si>
  <si>
    <t xml:space="preserve">7 jours</t>
  </si>
  <si>
    <t xml:space="preserve">2026-02-01</t>
  </si>
  <si>
    <t xml:space="preserve">Disque&gt;90%</t>
  </si>
  <si>
    <t xml:space="preserve">2026-03-20</t>
  </si>
  <si>
    <t xml:space="preserve">2026-06-01</t>
  </si>
  <si>
    <t xml:space="preserve">Non</t>
  </si>
  <si>
    <t xml:space="preserve">—</t>
  </si>
  <si>
    <t xml:space="preserve">N/A</t>
  </si>
  <si>
    <t xml:space="preserve">Réseau privé isolé</t>
  </si>
  <si>
    <t xml:space="preserve">2024-01-10</t>
  </si>
  <si>
    <t xml:space="preserve">2026-12-31</t>
  </si>
  <si>
    <t xml:space="preserve">OVH Standard</t>
  </si>
  <si>
    <t xml:space="preserve">Ali Hassan — a.hassan@corp.com</t>
  </si>
  <si>
    <t xml:space="preserve">Jean Dupont</t>
  </si>
  <si>
    <t xml:space="preserve">🖥  FICHE SERVEUR — netBYus</t>
  </si>
  <si>
    <t xml:space="preserve">  🖥  srv-prod-web-01  ·  Serveur Web Principal  ·  Production  ·  Critique  ·  Actif</t>
  </si>
  <si>
    <t xml:space="preserve">  A.  IDENTIFICATION GÉNÉRALE</t>
  </si>
  <si>
    <t xml:space="preserve">Nom du serveur</t>
  </si>
  <si>
    <t xml:space="preserve">Rôle fonctionnel</t>
  </si>
  <si>
    <t xml:space="preserve">  B.  INFORMATIONS TECHNIQUES</t>
  </si>
  <si>
    <t xml:space="preserve">  B.  RÉSEAU</t>
  </si>
  <si>
    <t xml:space="preserve">IPv4 Publique</t>
  </si>
  <si>
    <t xml:space="preserve">Type hébergement</t>
  </si>
  <si>
    <t xml:space="preserve">IPv4 Privée</t>
  </si>
  <si>
    <t xml:space="preserve">CPU (cœurs)</t>
  </si>
  <si>
    <t xml:space="preserve">RAM (Go)</t>
  </si>
  <si>
    <t xml:space="preserve">Disque (Go)</t>
  </si>
  <si>
    <t xml:space="preserve">Type disque</t>
  </si>
  <si>
    <t xml:space="preserve">  C.  APPLICATIONS &amp; SERVICES</t>
  </si>
  <si>
    <t xml:space="preserve">Bases de données</t>
  </si>
  <si>
    <t xml:space="preserve">Ports réseau</t>
  </si>
  <si>
    <t xml:space="preserve">  D.  SÉCURITÉ &amp; ACCÈS — Utilisateurs &amp; Droits</t>
  </si>
  <si>
    <t xml:space="preserve">Utilisateur</t>
  </si>
  <si>
    <t xml:space="preserve">Rôle / Droits</t>
  </si>
  <si>
    <t xml:space="preserve">Méthode Auth.</t>
  </si>
  <si>
    <t xml:space="preserve">root</t>
  </si>
  <si>
    <t xml:space="preserve">Administrateur système</t>
  </si>
  <si>
    <t xml:space="preserve">SSH Clé</t>
  </si>
  <si>
    <t xml:space="preserve">deploy</t>
  </si>
  <si>
    <t xml:space="preserve">Déploiement CI/CD</t>
  </si>
  <si>
    <t xml:space="preserve">www-data</t>
  </si>
  <si>
    <t xml:space="preserve">Processus web</t>
  </si>
  <si>
    <t xml:space="preserve">Système</t>
  </si>
  <si>
    <t xml:space="preserve">Mesures sécurité</t>
  </si>
  <si>
    <t xml:space="preserve">Accès distants</t>
  </si>
  <si>
    <t xml:space="preserve">  E.  NOMS DE DOMAINE</t>
  </si>
  <si>
    <t xml:space="preserve">  E.  CERTIFICATS SSL / TLS</t>
  </si>
  <si>
    <t xml:space="preserve">Domaine</t>
  </si>
  <si>
    <t xml:space="preserve">Type</t>
  </si>
  <si>
    <t xml:space="preserve">Expiration</t>
  </si>
  <si>
    <t xml:space="preserve">Autorité</t>
  </si>
  <si>
    <t xml:space="preserve">monentreprise.com</t>
  </si>
  <si>
    <t xml:space="preserve">Principal</t>
  </si>
  <si>
    <t xml:space="preserve">2025-09-15</t>
  </si>
  <si>
    <t xml:space="preserve">Let's Encrypt</t>
  </si>
  <si>
    <t xml:space="preserve">www.monentreprise.com</t>
  </si>
  <si>
    <t xml:space="preserve">Alias</t>
  </si>
  <si>
    <t xml:space="preserve">api.monentreprise.com</t>
  </si>
  <si>
    <t xml:space="preserve">2026-03-10</t>
  </si>
  <si>
    <t xml:space="preserve">API</t>
  </si>
  <si>
    <t xml:space="preserve">  F.  SAUVEGARDES</t>
  </si>
  <si>
    <t xml:space="preserve">  F.  MONITORING &amp; MAINTENANCE</t>
  </si>
  <si>
    <t xml:space="preserve">Stratégie</t>
  </si>
  <si>
    <t xml:space="preserve">Outils</t>
  </si>
  <si>
    <t xml:space="preserve">Emplacement</t>
  </si>
  <si>
    <t xml:space="preserve">Dernier backup</t>
  </si>
  <si>
    <t xml:space="preserve">Prochaine maint.</t>
  </si>
  <si>
    <t xml:space="preserve">Dernier test vérif.</t>
  </si>
  <si>
    <t xml:space="preserve">Responsable</t>
  </si>
  <si>
    <t xml:space="preserve">  G.  CONFORMITÉ RGPD</t>
  </si>
  <si>
    <t xml:space="preserve">  H.  CYCLE DE VIE</t>
  </si>
  <si>
    <t xml:space="preserve">Traite données perso.</t>
  </si>
  <si>
    <t xml:space="preserve">Mise en service</t>
  </si>
  <si>
    <t xml:space="preserve">Type de données</t>
  </si>
  <si>
    <t xml:space="preserve">Fin de vie (EOL)</t>
  </si>
  <si>
    <t xml:space="preserve">Base légale</t>
  </si>
  <si>
    <t xml:space="preserve">Contrat support</t>
  </si>
  <si>
    <t xml:space="preserve">Mesures protection</t>
  </si>
  <si>
    <t xml:space="preserve">Resp. backup</t>
  </si>
  <si>
    <t xml:space="preserve">Dernière revue</t>
  </si>
  <si>
    <t xml:space="preserve">Contact escalade</t>
  </si>
  <si>
    <t xml:space="preserve">👥  UTILISATEURS &amp; DROITS — Par Serveur</t>
  </si>
  <si>
    <t xml:space="preserve">#</t>
  </si>
  <si>
    <t xml:space="preserve">Serveur</t>
  </si>
  <si>
    <t xml:space="preserve">🔐  CERTIFICATS SSL / TLS</t>
  </si>
  <si>
    <t xml:space="preserve">Domaine Couvert</t>
  </si>
  <si>
    <t xml:space="preserve">Autorité / CA</t>
  </si>
  <si>
    <t xml:space="preserve">Date Expiration</t>
  </si>
  <si>
    <t xml:space="preserve">⚡ Jours Restants</t>
  </si>
  <si>
    <t xml:space="preserve">"—"</t>
  </si>
  <si>
    <t xml:space="preserve">🌐  NOMS DE DOMAINE</t>
  </si>
  <si>
    <t xml:space="preserve">Nom de Domaine</t>
  </si>
  <si>
    <t xml:space="preserve">  🖥  srv-bdd-prod-02  ·  Serveur BDD Production  ·  Production  ·  Critique  ·  Actif</t>
  </si>
  <si>
    <t xml:space="preserve">postgres</t>
  </si>
  <si>
    <t xml:space="preserve">Administrateur BDD</t>
  </si>
  <si>
    <t xml:space="preserve">redis</t>
  </si>
  <si>
    <t xml:space="preserve">Service Redis</t>
  </si>
  <si>
    <t xml:space="preserve">Mot de passe</t>
  </si>
  <si>
    <t xml:space="preserve">admin</t>
  </si>
  <si>
    <t xml:space="preserve">Admin infra</t>
  </si>
  <si>
    <t xml:space="preserve">2026-08-20</t>
  </si>
  <si>
    <t xml:space="preserve">AWS ACM</t>
  </si>
  <si>
    <t xml:space="preserve">replica.aws.monentreprise.com</t>
  </si>
  <si>
    <t xml:space="preserve">Réplica</t>
  </si>
  <si>
    <t xml:space="preserve">  🖥  srv-test-app-03  ·  Serveur de Test  ·  Test  ·  Standard  ·  Actif</t>
  </si>
  <si>
    <t xml:space="preserve">Administrateur</t>
  </si>
  <si>
    <t xml:space="preserve">testuser</t>
  </si>
  <si>
    <t xml:space="preserve">Testeur</t>
  </si>
  <si>
    <t xml:space="preserve">2026-11-15</t>
  </si>
  <si>
    <t xml:space="preserve">🌐  NOMS DE DOMAINE — Par Serveur</t>
  </si>
  <si>
    <t xml:space="preserve">🔐  CERTIFICATS SSL / TLS — Par Serveur</t>
  </si>
  <si>
    <t xml:space="preserve">Statut Cert.</t>
  </si>
  <si>
    <t xml:space="preserve">⚙  RÉFÉRENTIELS — Modifier ici pour mettre à jour tous les menus déroulants</t>
  </si>
  <si>
    <t xml:space="preserve">Statut Serveur</t>
  </si>
  <si>
    <t xml:space="preserve">Auth. Méthode</t>
  </si>
  <si>
    <t xml:space="preserve">Fréq. Backup</t>
  </si>
  <si>
    <t xml:space="preserve">RGPD</t>
  </si>
  <si>
    <t xml:space="preserve">Base Légale RGPD</t>
  </si>
  <si>
    <t xml:space="preserve">Type OS</t>
  </si>
  <si>
    <t xml:space="preserve">Quotidienne</t>
  </si>
  <si>
    <t xml:space="preserve">Ubuntu</t>
  </si>
  <si>
    <t xml:space="preserve">Maintenance</t>
  </si>
  <si>
    <t xml:space="preserve">Dédié</t>
  </si>
  <si>
    <t xml:space="preserve">HDD</t>
  </si>
  <si>
    <t xml:space="preserve">Décommissionné</t>
  </si>
  <si>
    <t xml:space="preserve">Obligation légale</t>
  </si>
  <si>
    <t xml:space="preserve">Intérêt légitime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</si>
</sst>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\%"/>
    <numFmt numFmtId="167" formatCode="dd/mm/yyyy"/>
    <numFmt numFmtId="168" formatCode="0&quot; j&quot;"/>
  </numFmts>
  <fonts count="2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Poppins"/>
      <family val="0"/>
      <charset val="1"/>
    </font>
    <font>
      <b val="true"/>
      <sz val="8"/>
      <color rgb="FFFFFFFF"/>
      <name val="Poppins"/>
      <family val="0"/>
      <charset val="1"/>
    </font>
    <font>
      <b val="true"/>
      <sz val="26"/>
      <color rgb="FF014276"/>
      <name val="Poppins"/>
      <family val="0"/>
      <charset val="1"/>
    </font>
    <font>
      <b val="true"/>
      <sz val="26"/>
      <color rgb="FF2DA333"/>
      <name val="Poppins"/>
      <family val="0"/>
      <charset val="1"/>
    </font>
    <font>
      <b val="true"/>
      <sz val="26"/>
      <color rgb="FFF07817"/>
      <name val="Poppins"/>
      <family val="0"/>
      <charset val="1"/>
    </font>
    <font>
      <b val="true"/>
      <sz val="10"/>
      <color rgb="FFFFFFFF"/>
      <name val="Poppins"/>
      <family val="0"/>
      <charset val="1"/>
    </font>
    <font>
      <b val="true"/>
      <sz val="9"/>
      <color rgb="FFFFFFFF"/>
      <name val="Poppins"/>
      <family val="0"/>
      <charset val="1"/>
    </font>
    <font>
      <sz val="10"/>
      <color rgb="FF000000"/>
      <name val="Poppins"/>
      <family val="0"/>
      <charset val="1"/>
    </font>
    <font>
      <b val="true"/>
      <sz val="13"/>
      <color rgb="FFF07817"/>
      <name val="Poppins"/>
      <family val="0"/>
      <charset val="1"/>
    </font>
    <font>
      <b val="true"/>
      <sz val="13"/>
      <color rgb="FF0072CE"/>
      <name val="Poppins"/>
      <family val="0"/>
      <charset val="1"/>
    </font>
    <font>
      <b val="true"/>
      <sz val="13"/>
      <color rgb="FF2DA333"/>
      <name val="Poppins"/>
      <family val="0"/>
      <charset val="1"/>
    </font>
    <font>
      <b val="true"/>
      <sz val="13"/>
      <color rgb="FF014276"/>
      <name val="Poppins"/>
      <family val="0"/>
      <charset val="1"/>
    </font>
    <font>
      <i val="true"/>
      <sz val="9"/>
      <color rgb="FF000000"/>
      <name val="Poppins"/>
      <family val="0"/>
      <charset val="1"/>
    </font>
    <font>
      <b val="true"/>
      <sz val="9"/>
      <color rgb="FF014276"/>
      <name val="Poppins"/>
      <family val="0"/>
      <charset val="1"/>
    </font>
    <font>
      <b val="true"/>
      <sz val="14"/>
      <color rgb="FFFFFFFF"/>
      <name val="Poppins"/>
      <family val="0"/>
      <charset val="1"/>
    </font>
    <font>
      <b val="true"/>
      <i val="true"/>
      <sz val="9"/>
      <color rgb="FFFFFFFF"/>
      <name val="Poppins"/>
      <family val="0"/>
      <charset val="1"/>
    </font>
    <font>
      <sz val="9"/>
      <color rgb="FF000000"/>
      <name val="Poppins"/>
      <family val="0"/>
      <charset val="1"/>
    </font>
    <font>
      <b val="true"/>
      <sz val="20"/>
      <color rgb="FFFFFFFF"/>
      <name val="Poppins"/>
      <family val="0"/>
      <charset val="1"/>
    </font>
    <font>
      <b val="true"/>
      <sz val="11"/>
      <color rgb="FFFFFFFF"/>
      <name val="Poppins"/>
      <family val="0"/>
      <charset val="1"/>
    </font>
    <font>
      <b val="true"/>
      <sz val="9"/>
      <color rgb="FF2DA333"/>
      <name val="Poppins"/>
      <family val="0"/>
      <charset val="1"/>
    </font>
    <font>
      <b val="true"/>
      <sz val="16"/>
      <color rgb="FFFFFFFF"/>
      <name val="Poppins"/>
      <family val="0"/>
      <charset val="1"/>
    </font>
    <font>
      <b val="true"/>
      <i val="true"/>
      <sz val="10"/>
      <color rgb="FFFFFFFF"/>
      <name val="Poppins"/>
      <family val="0"/>
      <charset val="1"/>
    </font>
    <font>
      <b val="true"/>
      <sz val="13"/>
      <color rgb="FFFFFFFF"/>
      <name val="Poppins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14276"/>
        <bgColor rgb="FF333399"/>
      </patternFill>
    </fill>
    <fill>
      <patternFill patternType="solid">
        <fgColor rgb="FF2DA333"/>
        <bgColor rgb="FF008000"/>
      </patternFill>
    </fill>
    <fill>
      <patternFill patternType="solid">
        <fgColor rgb="FFF07817"/>
        <bgColor rgb="FFFF9900"/>
      </patternFill>
    </fill>
    <fill>
      <patternFill patternType="solid">
        <fgColor rgb="FFFFFFFF"/>
        <bgColor rgb="FFF0F4F8"/>
      </patternFill>
    </fill>
    <fill>
      <patternFill patternType="solid">
        <fgColor rgb="FFF0F4F8"/>
        <bgColor rgb="FFFFFFFF"/>
      </patternFill>
    </fill>
    <fill>
      <patternFill patternType="solid">
        <fgColor rgb="FF0072CE"/>
        <bgColor rgb="FF008080"/>
      </patternFill>
    </fill>
    <fill>
      <patternFill patternType="solid">
        <fgColor rgb="FFD6E8F7"/>
        <bgColor rgb="FFD4EED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D6E8F7"/>
      </left>
      <right style="thin">
        <color rgb="FFD6E8F7"/>
      </right>
      <top style="thin">
        <color rgb="FFD6E8F7"/>
      </top>
      <bottom style="thin">
        <color rgb="FFD6E8F7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C5D5E8"/>
      </left>
      <right style="thin">
        <color rgb="FFC5D5E8"/>
      </right>
      <top style="thin">
        <color rgb="FFC5D5E8"/>
      </top>
      <bottom style="thin">
        <color rgb="FFC5D5E8"/>
      </bottom>
      <diagonal/>
    </border>
    <border diagonalUp="false" diagonalDown="false">
      <left style="medium">
        <color rgb="FF014276"/>
      </left>
      <right/>
      <top style="medium">
        <color rgb="FF014276"/>
      </top>
      <bottom style="medium">
        <color rgb="FF014276"/>
      </bottom>
      <diagonal/>
    </border>
    <border diagonalUp="false" diagonalDown="false">
      <left style="thin">
        <color rgb="FFC5D5E8"/>
      </left>
      <right/>
      <top style="thin">
        <color rgb="FFC5D5E8"/>
      </top>
      <bottom style="thin">
        <color rgb="FFC5D5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3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Poppins"/>
        <charset val="1"/>
        <family val="0"/>
        <b val="1"/>
        <color rgb="FF2DA333"/>
      </font>
      <fill>
        <patternFill>
          <bgColor rgb="FFD4EED9"/>
        </patternFill>
      </fill>
    </dxf>
    <dxf>
      <font>
        <name val="Poppins"/>
        <charset val="1"/>
        <family val="0"/>
        <b val="1"/>
        <color rgb="FFF07817"/>
      </font>
      <fill>
        <patternFill>
          <bgColor rgb="FFFDE8D4"/>
        </patternFill>
      </fill>
    </dxf>
    <dxf>
      <font>
        <name val="Poppins"/>
        <charset val="1"/>
        <family val="0"/>
        <b val="1"/>
        <color rgb="FF014276"/>
      </font>
      <fill>
        <patternFill>
          <bgColor rgb="FFD6E8F7"/>
        </patternFill>
      </fill>
    </dxf>
    <dxf>
      <font>
        <name val="Poppins"/>
        <charset val="1"/>
        <family val="0"/>
        <b val="1"/>
        <color rgb="FF0072CE"/>
      </font>
      <fill>
        <patternFill>
          <bgColor rgb="FFD6E8F7"/>
        </patternFill>
      </fill>
    </dxf>
    <dxf>
      <font>
        <name val="Poppins"/>
        <charset val="1"/>
        <family val="0"/>
        <b val="1"/>
        <color rgb="FF014276"/>
      </font>
      <fill>
        <patternFill>
          <bgColor rgb="FFFFF9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6E8F7"/>
      <rgbColor rgb="FF660066"/>
      <rgbColor rgb="FFFF8080"/>
      <rgbColor rgb="FF0072CE"/>
      <rgbColor rgb="FFC5D5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4F8"/>
      <rgbColor rgb="FFD4EED9"/>
      <rgbColor rgb="FFFDE8D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07817"/>
      <rgbColor rgb="FF666699"/>
      <rgbColor rgb="FF969696"/>
      <rgbColor rgb="FF014276"/>
      <rgbColor rgb="FF2DA3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14276"/>
    <pageSetUpPr fitToPage="false"/>
  </sheetPr>
  <dimension ref="B1:J59"/>
  <sheetViews>
    <sheetView showFormulas="false" showGridLines="fals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3"/>
    <col collapsed="false" customWidth="true" hidden="false" outlineLevel="0" max="3" min="3" style="1" width="26"/>
    <col collapsed="false" customWidth="true" hidden="false" outlineLevel="0" max="5" min="4" style="1" width="18"/>
    <col collapsed="false" customWidth="true" hidden="false" outlineLevel="0" max="6" min="6" style="1" width="3"/>
    <col collapsed="false" customWidth="true" hidden="false" outlineLevel="0" max="7" min="7" style="1" width="26"/>
    <col collapsed="false" customWidth="true" hidden="false" outlineLevel="0" max="9" min="8" style="1" width="18"/>
    <col collapsed="false" customWidth="true" hidden="false" outlineLevel="0" max="10" min="10" style="1" width="3"/>
    <col collapsed="false" customWidth="true" hidden="false" outlineLevel="0" max="11" min="11" style="1" width="1.51"/>
  </cols>
  <sheetData>
    <row r="1" customFormat="false" ht="9.75" hidden="false" customHeight="true" outlineLevel="0" collapsed="false"/>
    <row r="2" customFormat="false" ht="61.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</row>
    <row r="3" customFormat="false" ht="9.75" hidden="false" customHeight="true" outlineLevel="0" collapsed="false"/>
    <row r="4" customFormat="false" ht="21.75" hidden="false" customHeight="true" outlineLevel="0" collapsed="false"/>
    <row r="5" customFormat="false" ht="24" hidden="false" customHeight="true" outlineLevel="0" collapsed="false">
      <c r="C5" s="3" t="s">
        <v>1</v>
      </c>
      <c r="D5" s="4" t="s">
        <v>2</v>
      </c>
      <c r="E5" s="5" t="s">
        <v>3</v>
      </c>
      <c r="G5" s="5" t="s">
        <v>4</v>
      </c>
      <c r="H5" s="5" t="s">
        <v>5</v>
      </c>
      <c r="I5" s="5" t="s">
        <v>6</v>
      </c>
    </row>
    <row r="6" customFormat="false" ht="42" hidden="false" customHeight="true" outlineLevel="0" collapsed="false">
      <c r="C6" s="6" t="n">
        <f aca="false">COUNTA(Registre!$B$5:$B$1000)</f>
        <v>3</v>
      </c>
      <c r="D6" s="7" t="n">
        <f aca="false">COUNTIF(Registre!$F$5:$F$1000,"Actif")</f>
        <v>0</v>
      </c>
      <c r="E6" s="8" t="n">
        <f aca="false">COUNTIF(Registre!$E$5:$E$1000,"Critique")</f>
        <v>0</v>
      </c>
      <c r="G6" s="8" t="n">
        <f aca="true">COUNTIF('Certificats SSL'!$F$5:$F$1000,"&lt;"&amp;(TODAY()+30))-COUNTIF('Certificats SSL'!$F$5:$F$1000,"&lt;"&amp;TODAY())</f>
        <v>0</v>
      </c>
      <c r="H6" s="8" t="n">
        <f aca="true">COUNTIF('Certificats SSL'!$F$5:$F$1000,"&lt;"&amp;(TODAY()+15))-COUNTIF('Certificats SSL'!$F$5:$F$1000,"&lt;"&amp;TODAY())</f>
        <v>0</v>
      </c>
      <c r="I6" s="8" t="n">
        <f aca="true">COUNTIF('Certificats SSL'!$F$5:$F$1000,"&lt;"&amp;(TODAY()+3))</f>
        <v>0</v>
      </c>
    </row>
    <row r="7" customFormat="false" ht="9.75" hidden="false" customHeight="true" outlineLevel="0" collapsed="false"/>
    <row r="8" customFormat="false" ht="25.5" hidden="false" customHeight="true" outlineLevel="0" collapsed="false">
      <c r="C8" s="9" t="s">
        <v>7</v>
      </c>
      <c r="D8" s="9"/>
      <c r="E8" s="9"/>
      <c r="G8" s="10" t="s">
        <v>8</v>
      </c>
      <c r="H8" s="10"/>
      <c r="I8" s="10"/>
    </row>
    <row r="9" customFormat="false" ht="19.5" hidden="false" customHeight="true" outlineLevel="0" collapsed="false">
      <c r="C9" s="11" t="s">
        <v>9</v>
      </c>
      <c r="D9" s="11" t="s">
        <v>10</v>
      </c>
      <c r="E9" s="11" t="s">
        <v>11</v>
      </c>
      <c r="G9" s="12" t="s">
        <v>12</v>
      </c>
      <c r="H9" s="12" t="s">
        <v>10</v>
      </c>
      <c r="I9" s="12" t="s">
        <v>11</v>
      </c>
    </row>
    <row r="10" customFormat="false" ht="21.75" hidden="false" customHeight="true" outlineLevel="0" collapsed="false">
      <c r="C10" s="13" t="s">
        <v>13</v>
      </c>
      <c r="D10" s="14" t="n">
        <f aca="false">COUNTIF(Registre!$D$5:$D$1000,"Production")</f>
        <v>0</v>
      </c>
      <c r="E10" s="15" t="n">
        <f aca="false">IFERROR(D10/C6*100,0)</f>
        <v>0</v>
      </c>
      <c r="G10" s="13" t="s">
        <v>14</v>
      </c>
      <c r="H10" s="14" t="n">
        <f aca="false">COUNTIF(Registre!$E$5:$E$1000,"Critique")</f>
        <v>0</v>
      </c>
      <c r="I10" s="15" t="n">
        <f aca="false">IFERROR(H10/C6*100,0)</f>
        <v>0</v>
      </c>
    </row>
    <row r="11" customFormat="false" ht="21.75" hidden="false" customHeight="true" outlineLevel="0" collapsed="false">
      <c r="C11" s="16" t="s">
        <v>15</v>
      </c>
      <c r="D11" s="17" t="n">
        <f aca="false">COUNTIF(Registre!$D$5:$D$1000,"Préproduction")</f>
        <v>0</v>
      </c>
      <c r="E11" s="18" t="n">
        <f aca="false">IFERROR(D11/C6*100,0)</f>
        <v>0</v>
      </c>
      <c r="G11" s="16" t="s">
        <v>16</v>
      </c>
      <c r="H11" s="17" t="n">
        <f aca="false">COUNTIF(Registre!$E$5:$E$1000,"Important")</f>
        <v>0</v>
      </c>
      <c r="I11" s="18" t="n">
        <f aca="false">IFERROR(H11/C6*100,0)</f>
        <v>0</v>
      </c>
    </row>
    <row r="12" customFormat="false" ht="21.75" hidden="false" customHeight="true" outlineLevel="0" collapsed="false">
      <c r="C12" s="13" t="s">
        <v>17</v>
      </c>
      <c r="D12" s="19" t="n">
        <f aca="false">COUNTIF(Registre!$D$5:$D$1000,"Test")</f>
        <v>0</v>
      </c>
      <c r="E12" s="15" t="n">
        <f aca="false">IFERROR(D12/C6*100,0)</f>
        <v>0</v>
      </c>
      <c r="G12" s="13" t="s">
        <v>18</v>
      </c>
      <c r="H12" s="19" t="n">
        <f aca="false">COUNTIF(Registre!$E$5:$E$1000,"Standard")</f>
        <v>0</v>
      </c>
      <c r="I12" s="15" t="n">
        <f aca="false">IFERROR(H12/C6*100,0)</f>
        <v>0</v>
      </c>
    </row>
    <row r="13" customFormat="false" ht="21.75" hidden="false" customHeight="true" outlineLevel="0" collapsed="false">
      <c r="G13" s="16" t="s">
        <v>19</v>
      </c>
      <c r="H13" s="20" t="n">
        <f aca="false">COUNTIF(Registre!$E$5:$E$1000,"Faible")</f>
        <v>0</v>
      </c>
      <c r="I13" s="18" t="n">
        <f aca="false">IFERROR(H13/C6*100,0)</f>
        <v>0</v>
      </c>
    </row>
    <row r="14" customFormat="false" ht="21.75" hidden="false" customHeight="true" outlineLevel="0" collapsed="false"/>
    <row r="15" customFormat="false" ht="9.75" hidden="false" customHeight="true" outlineLevel="0" collapsed="false"/>
    <row r="16" customFormat="false" ht="25.5" hidden="false" customHeight="true" outlineLevel="0" collapsed="false">
      <c r="C16" s="10" t="s">
        <v>20</v>
      </c>
      <c r="D16" s="10"/>
      <c r="E16" s="10"/>
      <c r="G16" s="21" t="s">
        <v>21</v>
      </c>
      <c r="H16" s="21"/>
      <c r="I16" s="21"/>
    </row>
    <row r="17" customFormat="false" ht="19.5" hidden="false" customHeight="true" outlineLevel="0" collapsed="false">
      <c r="C17" s="12" t="s">
        <v>22</v>
      </c>
      <c r="D17" s="12" t="s">
        <v>10</v>
      </c>
      <c r="E17" s="12" t="s">
        <v>11</v>
      </c>
      <c r="G17" s="22" t="s">
        <v>22</v>
      </c>
      <c r="H17" s="22" t="s">
        <v>10</v>
      </c>
      <c r="I17" s="22" t="s">
        <v>11</v>
      </c>
    </row>
    <row r="18" customFormat="false" ht="21.75" hidden="false" customHeight="true" outlineLevel="0" collapsed="false">
      <c r="C18" s="13" t="s">
        <v>23</v>
      </c>
      <c r="D18" s="14" t="n">
        <f aca="true">COUNTIF('Certificats SSL'!$F$5:$F$1000,"&lt;"&amp;TODAY())</f>
        <v>0</v>
      </c>
      <c r="E18" s="15" t="n">
        <f aca="false">IFERROR(D18/C6*100,0)</f>
        <v>0</v>
      </c>
      <c r="G18" s="13" t="s">
        <v>24</v>
      </c>
      <c r="H18" s="19" t="n">
        <f aca="true">COUNTIF(Registre!$AB$5:$AB$1000,"&gt;="&amp;(TODAY()-30))</f>
        <v>0</v>
      </c>
      <c r="I18" s="15" t="n">
        <f aca="false">IFERROR(H18/C6*100,0)</f>
        <v>0</v>
      </c>
    </row>
    <row r="19" customFormat="false" ht="21.75" hidden="false" customHeight="true" outlineLevel="0" collapsed="false">
      <c r="C19" s="16" t="s">
        <v>25</v>
      </c>
      <c r="D19" s="23" t="n">
        <f aca="true">COUNTIF('Certificats SSL'!$F$5:$F$1000,"&lt;"&amp;(TODAY()+3))-COUNTIF('Certificats SSL'!$F$5:$F$1000,"&lt;"&amp;TODAY())</f>
        <v>0</v>
      </c>
      <c r="E19" s="18" t="n">
        <f aca="false">IFERROR(D19/C6*100,0)</f>
        <v>0</v>
      </c>
      <c r="G19" s="16" t="s">
        <v>26</v>
      </c>
      <c r="H19" s="17" t="n">
        <f aca="true">COUNTIF(Registre!$AB$5:$AB$1000,"&gt;="&amp;(TODAY()-60))-COUNTIF(Registre!$AB$5:$AB$1000,"&gt;="&amp;(TODAY()-30))</f>
        <v>0</v>
      </c>
      <c r="I19" s="18" t="n">
        <f aca="false">IFERROR(H19/C6*100,0)</f>
        <v>0</v>
      </c>
    </row>
    <row r="20" customFormat="false" ht="21.75" hidden="false" customHeight="true" outlineLevel="0" collapsed="false">
      <c r="C20" s="13" t="s">
        <v>27</v>
      </c>
      <c r="D20" s="14" t="n">
        <f aca="true">COUNTIF('Certificats SSL'!$F$5:$F$1000,"&lt;"&amp;(TODAY()+15))-COUNTIF('Certificats SSL'!$F$5:$F$1000,"&lt;"&amp;(TODAY()+3))</f>
        <v>0</v>
      </c>
      <c r="E20" s="15" t="n">
        <f aca="false">IFERROR(D20/C6*100,0)</f>
        <v>0</v>
      </c>
      <c r="G20" s="13" t="s">
        <v>28</v>
      </c>
      <c r="H20" s="14" t="n">
        <f aca="true">COUNTIF(Registre!$AB$5:$AB$1000,"&lt;"&amp;(TODAY()-60))</f>
        <v>0</v>
      </c>
      <c r="I20" s="15" t="n">
        <f aca="false">IFERROR(H20/C6*100,0)</f>
        <v>0</v>
      </c>
    </row>
    <row r="21" customFormat="false" ht="21.75" hidden="false" customHeight="true" outlineLevel="0" collapsed="false">
      <c r="C21" s="16" t="s">
        <v>29</v>
      </c>
      <c r="D21" s="17" t="n">
        <f aca="true">COUNTIF('Certificats SSL'!$F$5:$F$1000,"&lt;"&amp;(TODAY()+30))-COUNTIF('Certificats SSL'!$F$5:$F$1000,"&lt;"&amp;(TODAY()+15))</f>
        <v>0</v>
      </c>
      <c r="E21" s="18" t="n">
        <f aca="false">IFERROR(D21/C6*100,0)</f>
        <v>0</v>
      </c>
      <c r="G21" s="16" t="s">
        <v>30</v>
      </c>
      <c r="H21" s="23" t="n">
        <f aca="false">COUNTBLANK(Registre!$AB$5:$AB$1000)</f>
        <v>993</v>
      </c>
      <c r="I21" s="18" t="n">
        <f aca="false">IFERROR(H21/C6*100,0)</f>
        <v>33100</v>
      </c>
    </row>
    <row r="22" customFormat="false" ht="21.75" hidden="false" customHeight="true" outlineLevel="0" collapsed="false">
      <c r="C22" s="13" t="s">
        <v>31</v>
      </c>
      <c r="D22" s="19" t="n">
        <f aca="true">COUNTIF('Certificats SSL'!$F$5:$F$1000,"&gt;="&amp;(TODAY()+30))</f>
        <v>0</v>
      </c>
      <c r="E22" s="15" t="n">
        <f aca="false">IFERROR(D22/C6*100,0)</f>
        <v>0</v>
      </c>
    </row>
    <row r="23" customFormat="false" ht="21.75" hidden="false" customHeight="true" outlineLevel="0" collapsed="false"/>
    <row r="24" customFormat="false" ht="18" hidden="false" customHeight="true" outlineLevel="0" collapsed="false">
      <c r="C24" s="24" t="s">
        <v>32</v>
      </c>
      <c r="D24" s="25" t="n">
        <f aca="true">TODAY()</f>
        <v>46129</v>
      </c>
    </row>
    <row r="25" customFormat="false" ht="21.75" hidden="false" customHeight="true" outlineLevel="0" collapsed="false"/>
    <row r="26" customFormat="false" ht="21.75" hidden="false" customHeight="true" outlineLevel="0" collapsed="false"/>
    <row r="27" customFormat="false" ht="21.75" hidden="false" customHeight="true" outlineLevel="0" collapsed="false"/>
    <row r="28" customFormat="false" ht="21.75" hidden="false" customHeight="true" outlineLevel="0" collapsed="false"/>
    <row r="29" customFormat="false" ht="21.75" hidden="false" customHeight="true" outlineLevel="0" collapsed="false"/>
    <row r="30" customFormat="false" ht="21.75" hidden="false" customHeight="true" outlineLevel="0" collapsed="false"/>
    <row r="31" customFormat="false" ht="21.75" hidden="false" customHeight="true" outlineLevel="0" collapsed="false"/>
    <row r="32" customFormat="false" ht="21.75" hidden="false" customHeight="true" outlineLevel="0" collapsed="false"/>
    <row r="33" customFormat="false" ht="21.75" hidden="false" customHeight="true" outlineLevel="0" collapsed="false"/>
    <row r="34" customFormat="false" ht="21.75" hidden="false" customHeight="true" outlineLevel="0" collapsed="false"/>
    <row r="35" customFormat="false" ht="21.75" hidden="false" customHeight="true" outlineLevel="0" collapsed="false"/>
    <row r="36" customFormat="false" ht="21.75" hidden="false" customHeight="true" outlineLevel="0" collapsed="false"/>
    <row r="37" customFormat="false" ht="21.75" hidden="false" customHeight="true" outlineLevel="0" collapsed="false"/>
    <row r="38" customFormat="false" ht="21.75" hidden="false" customHeight="true" outlineLevel="0" collapsed="false"/>
    <row r="39" customFormat="false" ht="21.75" hidden="false" customHeight="true" outlineLevel="0" collapsed="false"/>
    <row r="40" customFormat="false" ht="21.75" hidden="false" customHeight="true" outlineLevel="0" collapsed="false"/>
    <row r="41" customFormat="false" ht="21.75" hidden="false" customHeight="true" outlineLevel="0" collapsed="false"/>
    <row r="42" customFormat="false" ht="21.75" hidden="false" customHeight="true" outlineLevel="0" collapsed="false"/>
    <row r="43" customFormat="false" ht="21.75" hidden="false" customHeight="true" outlineLevel="0" collapsed="false"/>
    <row r="44" customFormat="false" ht="21.75" hidden="false" customHeight="true" outlineLevel="0" collapsed="false"/>
    <row r="45" customFormat="false" ht="21.75" hidden="false" customHeight="true" outlineLevel="0" collapsed="false"/>
    <row r="46" customFormat="false" ht="21.75" hidden="false" customHeight="true" outlineLevel="0" collapsed="false"/>
    <row r="47" customFormat="false" ht="21.75" hidden="false" customHeight="true" outlineLevel="0" collapsed="false"/>
    <row r="48" customFormat="false" ht="21.75" hidden="false" customHeight="true" outlineLevel="0" collapsed="false"/>
    <row r="49" customFormat="false" ht="21.75" hidden="false" customHeight="true" outlineLevel="0" collapsed="false"/>
    <row r="50" customFormat="false" ht="21.75" hidden="false" customHeight="true" outlineLevel="0" collapsed="false"/>
    <row r="51" customFormat="false" ht="21.75" hidden="false" customHeight="true" outlineLevel="0" collapsed="false"/>
    <row r="52" customFormat="false" ht="21.75" hidden="false" customHeight="true" outlineLevel="0" collapsed="false"/>
    <row r="53" customFormat="false" ht="21.75" hidden="false" customHeight="true" outlineLevel="0" collapsed="false"/>
    <row r="54" customFormat="false" ht="21.75" hidden="false" customHeight="true" outlineLevel="0" collapsed="false"/>
    <row r="55" customFormat="false" ht="21.75" hidden="false" customHeight="true" outlineLevel="0" collapsed="false"/>
    <row r="56" customFormat="false" ht="21.75" hidden="false" customHeight="true" outlineLevel="0" collapsed="false"/>
    <row r="57" customFormat="false" ht="21.75" hidden="false" customHeight="true" outlineLevel="0" collapsed="false"/>
    <row r="58" customFormat="false" ht="21.75" hidden="false" customHeight="true" outlineLevel="0" collapsed="false"/>
    <row r="59" customFormat="false" ht="21.75" hidden="false" customHeight="true" outlineLevel="0" collapsed="false"/>
  </sheetData>
  <mergeCells count="5">
    <mergeCell ref="B2:J2"/>
    <mergeCell ref="C8:E8"/>
    <mergeCell ref="G8:I8"/>
    <mergeCell ref="C16:E16"/>
    <mergeCell ref="G16:I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72CE"/>
    <pageSetUpPr fitToPage="false"/>
  </sheetPr>
  <dimension ref="B1:AR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2" style="1" width="22"/>
    <col collapsed="false" customWidth="true" hidden="false" outlineLevel="0" max="44" min="4" style="1" width="16"/>
  </cols>
  <sheetData>
    <row r="1" customFormat="false" ht="6" hidden="false" customHeight="true" outlineLevel="0" collapsed="false"/>
    <row r="2" customFormat="false" ht="49.5" hidden="false" customHeight="true" outlineLevel="0" collapsed="false">
      <c r="B2" s="26" t="s">
        <v>33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</row>
    <row r="3" customFormat="false" ht="24" hidden="false" customHeight="true" outlineLevel="0" collapsed="false">
      <c r="B3" s="27" t="s">
        <v>34</v>
      </c>
      <c r="C3" s="27"/>
      <c r="D3" s="27"/>
      <c r="E3" s="27"/>
      <c r="F3" s="27"/>
      <c r="G3" s="27"/>
      <c r="H3" s="28" t="s">
        <v>35</v>
      </c>
      <c r="I3" s="28"/>
      <c r="J3" s="28"/>
      <c r="K3" s="28"/>
      <c r="L3" s="28"/>
      <c r="M3" s="28"/>
      <c r="N3" s="28"/>
      <c r="O3" s="28"/>
      <c r="P3" s="28"/>
      <c r="Q3" s="28"/>
      <c r="R3" s="29" t="s">
        <v>36</v>
      </c>
      <c r="S3" s="29"/>
      <c r="T3" s="29"/>
      <c r="U3" s="27" t="s">
        <v>37</v>
      </c>
      <c r="V3" s="27"/>
      <c r="W3" s="27"/>
      <c r="X3" s="30" t="s">
        <v>38</v>
      </c>
      <c r="Y3" s="30"/>
      <c r="Z3" s="30"/>
      <c r="AA3" s="30"/>
      <c r="AB3" s="30"/>
      <c r="AC3" s="28" t="s">
        <v>39</v>
      </c>
      <c r="AD3" s="28"/>
      <c r="AE3" s="28"/>
      <c r="AF3" s="28"/>
      <c r="AG3" s="29" t="s">
        <v>40</v>
      </c>
      <c r="AH3" s="29"/>
      <c r="AI3" s="29"/>
      <c r="AJ3" s="29"/>
      <c r="AK3" s="29"/>
      <c r="AL3" s="27" t="s">
        <v>41</v>
      </c>
      <c r="AM3" s="27"/>
      <c r="AN3" s="27"/>
      <c r="AO3" s="27"/>
      <c r="AP3" s="27"/>
      <c r="AQ3" s="27"/>
    </row>
    <row r="4" customFormat="false" ht="37.5" hidden="false" customHeight="true" outlineLevel="0" collapsed="false">
      <c r="B4" s="31" t="s">
        <v>42</v>
      </c>
      <c r="C4" s="31" t="s">
        <v>43</v>
      </c>
      <c r="D4" s="31" t="s">
        <v>44</v>
      </c>
      <c r="E4" s="31" t="s">
        <v>9</v>
      </c>
      <c r="F4" s="31" t="s">
        <v>12</v>
      </c>
      <c r="G4" s="31" t="s">
        <v>22</v>
      </c>
      <c r="H4" s="32" t="s">
        <v>45</v>
      </c>
      <c r="I4" s="32" t="s">
        <v>46</v>
      </c>
      <c r="J4" s="32" t="s">
        <v>47</v>
      </c>
      <c r="K4" s="32" t="s">
        <v>48</v>
      </c>
      <c r="L4" s="32" t="s">
        <v>49</v>
      </c>
      <c r="M4" s="32" t="s">
        <v>50</v>
      </c>
      <c r="N4" s="32" t="s">
        <v>51</v>
      </c>
      <c r="O4" s="32" t="s">
        <v>52</v>
      </c>
      <c r="P4" s="32" t="s">
        <v>53</v>
      </c>
      <c r="Q4" s="32" t="s">
        <v>54</v>
      </c>
      <c r="R4" s="33" t="s">
        <v>55</v>
      </c>
      <c r="S4" s="33" t="s">
        <v>56</v>
      </c>
      <c r="T4" s="33" t="s">
        <v>57</v>
      </c>
      <c r="U4" s="31" t="s">
        <v>58</v>
      </c>
      <c r="V4" s="31" t="s">
        <v>59</v>
      </c>
      <c r="W4" s="31" t="s">
        <v>60</v>
      </c>
      <c r="X4" s="34" t="s">
        <v>61</v>
      </c>
      <c r="Y4" s="34" t="s">
        <v>62</v>
      </c>
      <c r="Z4" s="34" t="s">
        <v>63</v>
      </c>
      <c r="AA4" s="34" t="s">
        <v>64</v>
      </c>
      <c r="AB4" s="34" t="s">
        <v>65</v>
      </c>
      <c r="AC4" s="35" t="s">
        <v>66</v>
      </c>
      <c r="AD4" s="32" t="s">
        <v>67</v>
      </c>
      <c r="AE4" s="32" t="s">
        <v>68</v>
      </c>
      <c r="AF4" s="32" t="s">
        <v>69</v>
      </c>
      <c r="AG4" s="35" t="s">
        <v>70</v>
      </c>
      <c r="AH4" s="33" t="s">
        <v>71</v>
      </c>
      <c r="AI4" s="33" t="s">
        <v>72</v>
      </c>
      <c r="AJ4" s="33" t="s">
        <v>73</v>
      </c>
      <c r="AK4" s="33" t="s">
        <v>74</v>
      </c>
      <c r="AL4" s="31" t="s">
        <v>75</v>
      </c>
      <c r="AM4" s="31" t="s">
        <v>76</v>
      </c>
      <c r="AN4" s="31" t="s">
        <v>77</v>
      </c>
      <c r="AO4" s="31" t="s">
        <v>78</v>
      </c>
      <c r="AP4" s="31" t="s">
        <v>79</v>
      </c>
      <c r="AQ4" s="31" t="s">
        <v>80</v>
      </c>
      <c r="AR4" s="31" t="s">
        <v>81</v>
      </c>
    </row>
    <row r="5" customFormat="false" ht="43.5" hidden="false" customHeight="true" outlineLevel="0" collapsed="false">
      <c r="B5" s="36" t="s">
        <v>82</v>
      </c>
      <c r="C5" s="36" t="s">
        <v>83</v>
      </c>
      <c r="D5" s="36"/>
      <c r="E5" s="36" t="s">
        <v>13</v>
      </c>
      <c r="F5" s="36" t="s">
        <v>14</v>
      </c>
      <c r="G5" s="36" t="s">
        <v>84</v>
      </c>
      <c r="H5" s="36" t="s">
        <v>85</v>
      </c>
      <c r="I5" s="36" t="s">
        <v>86</v>
      </c>
      <c r="J5" s="36" t="s">
        <v>87</v>
      </c>
      <c r="K5" s="36" t="n">
        <v>8</v>
      </c>
      <c r="L5" s="36" t="n">
        <v>32</v>
      </c>
      <c r="M5" s="36" t="n">
        <v>500</v>
      </c>
      <c r="N5" s="36" t="s">
        <v>88</v>
      </c>
      <c r="O5" s="36" t="s">
        <v>89</v>
      </c>
      <c r="P5" s="36" t="s">
        <v>90</v>
      </c>
      <c r="Q5" s="36" t="s">
        <v>91</v>
      </c>
      <c r="R5" s="36" t="s">
        <v>92</v>
      </c>
      <c r="S5" s="36" t="s">
        <v>93</v>
      </c>
      <c r="T5" s="36" t="s">
        <v>94</v>
      </c>
      <c r="U5" s="36" t="s">
        <v>95</v>
      </c>
      <c r="V5" s="36" t="s">
        <v>96</v>
      </c>
      <c r="W5" s="36" t="s">
        <v>97</v>
      </c>
      <c r="X5" s="36" t="s">
        <v>98</v>
      </c>
      <c r="Y5" s="36" t="s">
        <v>99</v>
      </c>
      <c r="Z5" s="36" t="s">
        <v>100</v>
      </c>
      <c r="AA5" s="36" t="s">
        <v>101</v>
      </c>
      <c r="AB5" s="36" t="s">
        <v>102</v>
      </c>
      <c r="AC5" s="36" t="s">
        <v>103</v>
      </c>
      <c r="AD5" s="36" t="s">
        <v>104</v>
      </c>
      <c r="AE5" s="36" t="s">
        <v>105</v>
      </c>
      <c r="AF5" s="36" t="s">
        <v>106</v>
      </c>
      <c r="AG5" s="36" t="s">
        <v>107</v>
      </c>
      <c r="AH5" s="36" t="s">
        <v>108</v>
      </c>
      <c r="AI5" s="36" t="s">
        <v>109</v>
      </c>
      <c r="AJ5" s="36" t="s">
        <v>110</v>
      </c>
      <c r="AK5" s="36" t="s">
        <v>111</v>
      </c>
      <c r="AL5" s="36" t="s">
        <v>112</v>
      </c>
      <c r="AM5" s="36" t="s">
        <v>113</v>
      </c>
      <c r="AN5" s="36" t="s">
        <v>114</v>
      </c>
      <c r="AO5" s="36" t="s">
        <v>115</v>
      </c>
      <c r="AP5" s="36" t="s">
        <v>116</v>
      </c>
      <c r="AQ5" s="36" t="s">
        <v>117</v>
      </c>
      <c r="AR5" s="36" t="s">
        <v>118</v>
      </c>
    </row>
    <row r="6" customFormat="false" ht="43.5" hidden="false" customHeight="true" outlineLevel="0" collapsed="false">
      <c r="B6" s="37" t="s">
        <v>119</v>
      </c>
      <c r="C6" s="37" t="s">
        <v>120</v>
      </c>
      <c r="D6" s="37"/>
      <c r="E6" s="37" t="s">
        <v>13</v>
      </c>
      <c r="F6" s="37" t="s">
        <v>14</v>
      </c>
      <c r="G6" s="37" t="s">
        <v>84</v>
      </c>
      <c r="H6" s="37" t="s">
        <v>121</v>
      </c>
      <c r="I6" s="37" t="s">
        <v>122</v>
      </c>
      <c r="J6" s="37" t="s">
        <v>123</v>
      </c>
      <c r="K6" s="37" t="n">
        <v>16</v>
      </c>
      <c r="L6" s="37" t="n">
        <v>64</v>
      </c>
      <c r="M6" s="37" t="n">
        <v>2000</v>
      </c>
      <c r="N6" s="37" t="s">
        <v>124</v>
      </c>
      <c r="O6" s="37" t="s">
        <v>125</v>
      </c>
      <c r="P6" s="37" t="s">
        <v>126</v>
      </c>
      <c r="Q6" s="37" t="s">
        <v>127</v>
      </c>
      <c r="R6" s="37" t="s">
        <v>128</v>
      </c>
      <c r="S6" s="37" t="s">
        <v>129</v>
      </c>
      <c r="T6" s="37" t="s">
        <v>130</v>
      </c>
      <c r="U6" s="37" t="s">
        <v>131</v>
      </c>
      <c r="V6" s="37" t="s">
        <v>132</v>
      </c>
      <c r="W6" s="37" t="s">
        <v>133</v>
      </c>
      <c r="X6" s="37" t="s">
        <v>134</v>
      </c>
      <c r="Y6" s="37" t="s">
        <v>135</v>
      </c>
      <c r="Z6" s="37" t="s">
        <v>136</v>
      </c>
      <c r="AA6" s="37" t="s">
        <v>137</v>
      </c>
      <c r="AB6" s="37" t="s">
        <v>102</v>
      </c>
      <c r="AC6" s="37" t="s">
        <v>106</v>
      </c>
      <c r="AD6" s="37" t="s">
        <v>104</v>
      </c>
      <c r="AE6" s="37" t="s">
        <v>138</v>
      </c>
      <c r="AF6" s="37" t="s">
        <v>139</v>
      </c>
      <c r="AG6" s="37" t="s">
        <v>140</v>
      </c>
      <c r="AH6" s="37" t="s">
        <v>108</v>
      </c>
      <c r="AI6" s="37" t="s">
        <v>141</v>
      </c>
      <c r="AJ6" s="37" t="s">
        <v>142</v>
      </c>
      <c r="AK6" s="37" t="s">
        <v>143</v>
      </c>
      <c r="AL6" s="37" t="s">
        <v>103</v>
      </c>
      <c r="AM6" s="37" t="s">
        <v>144</v>
      </c>
      <c r="AN6" s="37" t="s">
        <v>145</v>
      </c>
      <c r="AO6" s="37" t="s">
        <v>146</v>
      </c>
      <c r="AP6" s="37" t="s">
        <v>147</v>
      </c>
      <c r="AQ6" s="37" t="s">
        <v>148</v>
      </c>
      <c r="AR6" s="37" t="s">
        <v>149</v>
      </c>
    </row>
    <row r="7" customFormat="false" ht="43.5" hidden="false" customHeight="true" outlineLevel="0" collapsed="false">
      <c r="B7" s="36" t="s">
        <v>150</v>
      </c>
      <c r="C7" s="36" t="s">
        <v>151</v>
      </c>
      <c r="D7" s="36"/>
      <c r="E7" s="36" t="s">
        <v>17</v>
      </c>
      <c r="F7" s="36" t="s">
        <v>18</v>
      </c>
      <c r="G7" s="36" t="s">
        <v>84</v>
      </c>
      <c r="H7" s="36" t="s">
        <v>85</v>
      </c>
      <c r="I7" s="36" t="s">
        <v>86</v>
      </c>
      <c r="J7" s="36" t="s">
        <v>87</v>
      </c>
      <c r="K7" s="36" t="n">
        <v>4</v>
      </c>
      <c r="L7" s="36" t="n">
        <v>8</v>
      </c>
      <c r="M7" s="36" t="n">
        <v>100</v>
      </c>
      <c r="N7" s="36" t="s">
        <v>88</v>
      </c>
      <c r="O7" s="36" t="s">
        <v>152</v>
      </c>
      <c r="P7" s="36" t="s">
        <v>153</v>
      </c>
      <c r="Q7" s="36"/>
      <c r="R7" s="36" t="s">
        <v>154</v>
      </c>
      <c r="S7" s="36" t="s">
        <v>155</v>
      </c>
      <c r="T7" s="36" t="s">
        <v>156</v>
      </c>
      <c r="U7" s="36" t="s">
        <v>157</v>
      </c>
      <c r="V7" s="36" t="s">
        <v>158</v>
      </c>
      <c r="W7" s="36" t="s">
        <v>159</v>
      </c>
      <c r="X7" s="36" t="s">
        <v>160</v>
      </c>
      <c r="Y7" s="36" t="s">
        <v>161</v>
      </c>
      <c r="Z7" s="36" t="s">
        <v>162</v>
      </c>
      <c r="AA7" s="36" t="s">
        <v>163</v>
      </c>
      <c r="AB7" s="36" t="s">
        <v>102</v>
      </c>
      <c r="AC7" s="36" t="s">
        <v>164</v>
      </c>
      <c r="AD7" s="36" t="s">
        <v>104</v>
      </c>
      <c r="AE7" s="36" t="s">
        <v>165</v>
      </c>
      <c r="AF7" s="36" t="s">
        <v>166</v>
      </c>
      <c r="AG7" s="36" t="s">
        <v>167</v>
      </c>
      <c r="AH7" s="36" t="s">
        <v>168</v>
      </c>
      <c r="AI7" s="36" t="s">
        <v>169</v>
      </c>
      <c r="AJ7" s="36" t="s">
        <v>170</v>
      </c>
      <c r="AK7" s="36" t="s">
        <v>171</v>
      </c>
      <c r="AL7" s="36" t="s">
        <v>169</v>
      </c>
      <c r="AM7" s="36" t="s">
        <v>172</v>
      </c>
      <c r="AN7" s="36" t="s">
        <v>173</v>
      </c>
      <c r="AO7" s="36" t="s">
        <v>174</v>
      </c>
      <c r="AP7" s="36" t="s">
        <v>175</v>
      </c>
      <c r="AQ7" s="36" t="s">
        <v>176</v>
      </c>
      <c r="AR7" s="36" t="s">
        <v>118</v>
      </c>
    </row>
  </sheetData>
  <mergeCells count="9">
    <mergeCell ref="B2:AQ2"/>
    <mergeCell ref="B3:G3"/>
    <mergeCell ref="H3:Q3"/>
    <mergeCell ref="R3:T3"/>
    <mergeCell ref="U3:W3"/>
    <mergeCell ref="X3:AB3"/>
    <mergeCell ref="AC3:AF3"/>
    <mergeCell ref="AG3:AK3"/>
    <mergeCell ref="AL3:AQ3"/>
  </mergeCells>
  <conditionalFormatting sqref="F5:F1000">
    <cfRule type="expression" priority="2" aboveAverage="0" equalAverage="0" bottom="0" percent="0" rank="0" text="" dxfId="0">
      <formula>EXACT(F5,"Actif")</formula>
    </cfRule>
    <cfRule type="expression" priority="3" aboveAverage="0" equalAverage="0" bottom="0" percent="0" rank="0" text="" dxfId="1">
      <formula>EXACT(F5,"Maintenance")</formula>
    </cfRule>
    <cfRule type="expression" priority="4" aboveAverage="0" equalAverage="0" bottom="0" percent="0" rank="0" text="" dxfId="2">
      <formula>EXACT(F5,"Décommissionné")</formula>
    </cfRule>
  </conditionalFormatting>
  <conditionalFormatting sqref="E5:E1000">
    <cfRule type="expression" priority="5" aboveAverage="0" equalAverage="0" bottom="0" percent="0" rank="0" text="" dxfId="1">
      <formula>EXACT(E5,"Critique")</formula>
    </cfRule>
    <cfRule type="expression" priority="6" aboveAverage="0" equalAverage="0" bottom="0" percent="0" rank="0" text="" dxfId="3">
      <formula>EXACT(E5,"Important")</formula>
    </cfRule>
    <cfRule type="expression" priority="7" aboveAverage="0" equalAverage="0" bottom="0" percent="0" rank="0" text="" dxfId="0">
      <formula>EXACT(E5,"Standard")</formula>
    </cfRule>
  </conditionalFormatting>
  <conditionalFormatting sqref="D5:D1000">
    <cfRule type="expression" priority="8" aboveAverage="0" equalAverage="0" bottom="0" percent="0" rank="0" text="" dxfId="1">
      <formula>EXACT(D5,"Production")</formula>
    </cfRule>
    <cfRule type="expression" priority="9" aboveAverage="0" equalAverage="0" bottom="0" percent="0" rank="0" text="" dxfId="3">
      <formula>EXACT(D5,"Test")</formula>
    </cfRule>
  </conditionalFormatting>
  <dataValidations count="10">
    <dataValidation allowBlank="true" errorStyle="stop" operator="between" showDropDown="false" showErrorMessage="false" showInputMessage="false" sqref="E5:E1000" type="list">
      <formula1>'⚙ Référentiels'!$B$4:$B$20</formula1>
      <formula2>0</formula2>
    </dataValidation>
    <dataValidation allowBlank="true" errorStyle="stop" operator="between" showDropDown="false" showErrorMessage="false" showInputMessage="false" sqref="F5:F1000" type="list">
      <formula1>'⚙ Référentiels'!$C$4:$C$20</formula1>
      <formula2>0</formula2>
    </dataValidation>
    <dataValidation allowBlank="true" errorStyle="stop" operator="between" showDropDown="false" showErrorMessage="false" showInputMessage="false" sqref="G5:G1000" type="list">
      <formula1>'⚙ Référentiels'!$D$4:$D$20</formula1>
      <formula2>0</formula2>
    </dataValidation>
    <dataValidation allowBlank="true" errorStyle="stop" operator="between" showDropDown="false" showErrorMessage="false" showInputMessage="false" sqref="H5:H1000" type="list">
      <formula1>'⚙ Référentiels'!$M$4:$M$16</formula1>
      <formula2>0</formula2>
    </dataValidation>
    <dataValidation allowBlank="true" errorStyle="stop" operator="between" showDropDown="false" showErrorMessage="false" showInputMessage="false" sqref="I5:I1000" type="list">
      <formula1>'⚙ Référentiels'!$E$4:$E$15</formula1>
      <formula2>0</formula2>
    </dataValidation>
    <dataValidation allowBlank="true" errorStyle="stop" operator="between" showDropDown="false" showErrorMessage="false" showInputMessage="false" sqref="J5:J1000" type="list">
      <formula1>'⚙ Référentiels'!$F$4:$F$19</formula1>
      <formula2>0</formula2>
    </dataValidation>
    <dataValidation allowBlank="true" errorStyle="stop" operator="between" showDropDown="false" showErrorMessage="false" showInputMessage="false" sqref="N5:N1000" type="list">
      <formula1>'⚙ Référentiels'!$G$4:$G$20</formula1>
      <formula2>0</formula2>
    </dataValidation>
    <dataValidation allowBlank="true" errorStyle="stop" operator="between" showDropDown="false" showErrorMessage="false" showInputMessage="false" sqref="AD5:AD1000" type="list">
      <formula1>'⚙ Référentiels'!$L$4:$L$14</formula1>
      <formula2>0</formula2>
    </dataValidation>
    <dataValidation allowBlank="true" errorStyle="stop" operator="between" showDropDown="false" showErrorMessage="false" showInputMessage="false" sqref="AH5:AH1000" type="list">
      <formula1>'⚙ Référentiels'!$J$4:$J$20</formula1>
      <formula2>0</formula2>
    </dataValidation>
    <dataValidation allowBlank="true" errorStyle="stop" operator="between" showDropDown="false" showErrorMessage="false" showInputMessage="false" sqref="AJ5:AJ1000" type="list">
      <formula1>'⚙ Référentiels'!$K$4:$K$20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07817"/>
    <pageSetUpPr fitToPage="false"/>
  </sheetPr>
  <dimension ref="B1:J1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3"/>
    <col collapsed="false" customWidth="true" hidden="false" outlineLevel="0" max="9" min="3" style="1" width="20"/>
    <col collapsed="false" customWidth="true" hidden="false" outlineLevel="0" max="10" min="10" style="1" width="3"/>
    <col collapsed="false" customWidth="true" hidden="false" outlineLevel="0" max="11" min="11" style="1" width="1.51"/>
  </cols>
  <sheetData>
    <row r="1" customFormat="false" ht="9.75" hidden="false" customHeight="true" outlineLevel="0" collapsed="false"/>
    <row r="2" customFormat="false" ht="54.75" hidden="false" customHeight="true" outlineLevel="0" collapsed="false">
      <c r="B2" s="38" t="s">
        <v>177</v>
      </c>
      <c r="C2" s="38"/>
      <c r="D2" s="38"/>
      <c r="E2" s="38"/>
      <c r="F2" s="38"/>
      <c r="G2" s="38"/>
      <c r="H2" s="38"/>
      <c r="I2" s="38"/>
      <c r="J2" s="38"/>
    </row>
    <row r="3" customFormat="false" ht="9.75" hidden="false" customHeight="true" outlineLevel="0" collapsed="false"/>
    <row r="4" customFormat="false" ht="30" hidden="false" customHeight="true" outlineLevel="0" collapsed="false">
      <c r="B4" s="39" t="s">
        <v>178</v>
      </c>
      <c r="C4" s="39"/>
      <c r="D4" s="39"/>
      <c r="E4" s="39"/>
      <c r="F4" s="39"/>
      <c r="G4" s="39"/>
      <c r="H4" s="39"/>
      <c r="I4" s="39"/>
      <c r="J4" s="39"/>
    </row>
    <row r="5" customFormat="false" ht="7.5" hidden="false" customHeight="true" outlineLevel="0" collapsed="false"/>
    <row r="6" customFormat="false" ht="7.5" hidden="false" customHeight="true" outlineLevel="0" collapsed="false"/>
    <row r="7" customFormat="false" ht="24" hidden="false" customHeight="true" outlineLevel="0" collapsed="false">
      <c r="B7" s="40" t="s">
        <v>179</v>
      </c>
      <c r="C7" s="40"/>
      <c r="D7" s="40"/>
      <c r="E7" s="40"/>
      <c r="F7" s="40"/>
      <c r="G7" s="40"/>
      <c r="H7" s="40"/>
      <c r="I7" s="40"/>
    </row>
    <row r="8" customFormat="false" ht="21.75" hidden="false" customHeight="true" outlineLevel="0" collapsed="false">
      <c r="B8" s="41" t="s">
        <v>180</v>
      </c>
      <c r="C8" s="42" t="s">
        <v>82</v>
      </c>
      <c r="D8" s="42"/>
      <c r="E8" s="42"/>
      <c r="F8" s="41" t="s">
        <v>181</v>
      </c>
      <c r="G8" s="42" t="s">
        <v>83</v>
      </c>
      <c r="H8" s="42"/>
      <c r="I8" s="42"/>
    </row>
    <row r="9" customFormat="false" ht="21.75" hidden="false" customHeight="true" outlineLevel="0" collapsed="false">
      <c r="B9" s="41" t="s">
        <v>9</v>
      </c>
      <c r="C9" s="43" t="s">
        <v>13</v>
      </c>
      <c r="D9" s="43"/>
      <c r="E9" s="43"/>
      <c r="F9" s="41" t="s">
        <v>12</v>
      </c>
      <c r="G9" s="43" t="s">
        <v>14</v>
      </c>
      <c r="H9" s="43"/>
      <c r="I9" s="43"/>
    </row>
    <row r="10" customFormat="false" ht="21.75" hidden="false" customHeight="true" outlineLevel="0" collapsed="false">
      <c r="B10" s="41" t="s">
        <v>22</v>
      </c>
      <c r="C10" s="42" t="s">
        <v>84</v>
      </c>
      <c r="D10" s="42"/>
      <c r="E10" s="42"/>
      <c r="F10" s="41" t="s">
        <v>45</v>
      </c>
      <c r="G10" s="42" t="s">
        <v>85</v>
      </c>
      <c r="H10" s="42"/>
      <c r="I10" s="42"/>
    </row>
    <row r="11" customFormat="false" ht="21.75" hidden="false" customHeight="true" outlineLevel="0" collapsed="false"/>
    <row r="12" customFormat="false" ht="24" hidden="false" customHeight="true" outlineLevel="0" collapsed="false">
      <c r="B12" s="44" t="s">
        <v>182</v>
      </c>
      <c r="C12" s="44"/>
      <c r="D12" s="44"/>
      <c r="E12" s="44"/>
      <c r="F12" s="44" t="s">
        <v>183</v>
      </c>
      <c r="G12" s="44"/>
      <c r="H12" s="44"/>
      <c r="I12" s="44"/>
    </row>
    <row r="13" customFormat="false" ht="21.75" hidden="false" customHeight="true" outlineLevel="0" collapsed="false">
      <c r="B13" s="45" t="s">
        <v>46</v>
      </c>
      <c r="C13" s="42" t="s">
        <v>86</v>
      </c>
      <c r="D13" s="42"/>
      <c r="E13" s="42"/>
      <c r="F13" s="45" t="s">
        <v>184</v>
      </c>
      <c r="G13" s="42" t="s">
        <v>89</v>
      </c>
      <c r="H13" s="42"/>
      <c r="I13" s="42"/>
    </row>
    <row r="14" customFormat="false" ht="21.75" hidden="false" customHeight="true" outlineLevel="0" collapsed="false">
      <c r="B14" s="45" t="s">
        <v>185</v>
      </c>
      <c r="C14" s="43" t="s">
        <v>87</v>
      </c>
      <c r="D14" s="43"/>
      <c r="E14" s="43"/>
      <c r="F14" s="45" t="s">
        <v>186</v>
      </c>
      <c r="G14" s="43" t="s">
        <v>90</v>
      </c>
      <c r="H14" s="43"/>
      <c r="I14" s="43"/>
    </row>
    <row r="15" customFormat="false" ht="21.75" hidden="false" customHeight="true" outlineLevel="0" collapsed="false">
      <c r="B15" s="45" t="s">
        <v>187</v>
      </c>
      <c r="C15" s="42" t="n">
        <v>8</v>
      </c>
      <c r="D15" s="42"/>
      <c r="E15" s="42"/>
      <c r="F15" s="45" t="s">
        <v>54</v>
      </c>
      <c r="G15" s="42" t="s">
        <v>91</v>
      </c>
      <c r="H15" s="42"/>
      <c r="I15" s="42"/>
    </row>
    <row r="16" customFormat="false" ht="21.75" hidden="false" customHeight="true" outlineLevel="0" collapsed="false">
      <c r="B16" s="45" t="s">
        <v>188</v>
      </c>
      <c r="C16" s="43" t="n">
        <v>32</v>
      </c>
      <c r="D16" s="43"/>
      <c r="E16" s="43"/>
      <c r="F16" s="45" t="s">
        <v>55</v>
      </c>
      <c r="G16" s="43" t="s">
        <v>92</v>
      </c>
      <c r="H16" s="43"/>
      <c r="I16" s="43"/>
    </row>
    <row r="17" customFormat="false" ht="21.75" hidden="false" customHeight="true" outlineLevel="0" collapsed="false">
      <c r="B17" s="45" t="s">
        <v>189</v>
      </c>
      <c r="C17" s="42" t="n">
        <v>500</v>
      </c>
      <c r="D17" s="42"/>
      <c r="E17" s="42"/>
    </row>
    <row r="18" customFormat="false" ht="21.75" hidden="false" customHeight="true" outlineLevel="0" collapsed="false">
      <c r="B18" s="45" t="s">
        <v>190</v>
      </c>
      <c r="C18" s="43" t="s">
        <v>88</v>
      </c>
      <c r="D18" s="43"/>
      <c r="E18" s="43"/>
    </row>
    <row r="19" customFormat="false" ht="21.75" hidden="false" customHeight="true" outlineLevel="0" collapsed="false"/>
    <row r="20" customFormat="false" ht="24" hidden="false" customHeight="true" outlineLevel="0" collapsed="false">
      <c r="B20" s="46" t="s">
        <v>191</v>
      </c>
      <c r="C20" s="46"/>
      <c r="D20" s="46"/>
      <c r="E20" s="46"/>
      <c r="F20" s="46"/>
      <c r="G20" s="46"/>
      <c r="H20" s="46"/>
      <c r="I20" s="46"/>
    </row>
    <row r="21" customFormat="false" ht="21.75" hidden="false" customHeight="true" outlineLevel="0" collapsed="false">
      <c r="B21" s="47" t="s">
        <v>56</v>
      </c>
      <c r="C21" s="43" t="s">
        <v>93</v>
      </c>
      <c r="D21" s="43"/>
      <c r="E21" s="43"/>
      <c r="F21" s="43"/>
      <c r="G21" s="43"/>
      <c r="H21" s="43"/>
      <c r="I21" s="43"/>
    </row>
    <row r="22" customFormat="false" ht="21.75" hidden="false" customHeight="true" outlineLevel="0" collapsed="false">
      <c r="B22" s="47" t="s">
        <v>192</v>
      </c>
      <c r="C22" s="42" t="s">
        <v>94</v>
      </c>
      <c r="D22" s="42"/>
      <c r="E22" s="42"/>
      <c r="F22" s="42"/>
      <c r="G22" s="42"/>
      <c r="H22" s="42"/>
      <c r="I22" s="42"/>
    </row>
    <row r="23" customFormat="false" ht="21.75" hidden="false" customHeight="true" outlineLevel="0" collapsed="false">
      <c r="B23" s="47" t="s">
        <v>193</v>
      </c>
      <c r="C23" s="43" t="s">
        <v>95</v>
      </c>
      <c r="D23" s="43"/>
      <c r="E23" s="43"/>
      <c r="F23" s="43"/>
      <c r="G23" s="43"/>
      <c r="H23" s="43"/>
      <c r="I23" s="43"/>
    </row>
    <row r="24" customFormat="false" ht="21.75" hidden="false" customHeight="true" outlineLevel="0" collapsed="false"/>
    <row r="25" customFormat="false" ht="24" hidden="false" customHeight="true" outlineLevel="0" collapsed="false">
      <c r="B25" s="40" t="s">
        <v>194</v>
      </c>
      <c r="C25" s="40"/>
      <c r="D25" s="40"/>
      <c r="E25" s="40"/>
      <c r="F25" s="40"/>
      <c r="G25" s="40"/>
      <c r="H25" s="40"/>
      <c r="I25" s="40"/>
    </row>
    <row r="26" customFormat="false" ht="21.75" hidden="false" customHeight="true" outlineLevel="0" collapsed="false">
      <c r="B26" s="48" t="s">
        <v>195</v>
      </c>
      <c r="C26" s="48"/>
      <c r="D26" s="48" t="s">
        <v>196</v>
      </c>
      <c r="E26" s="48"/>
      <c r="F26" s="48"/>
      <c r="G26" s="48"/>
      <c r="H26" s="48" t="s">
        <v>197</v>
      </c>
      <c r="I26" s="48"/>
    </row>
    <row r="27" customFormat="false" ht="21.75" hidden="false" customHeight="true" outlineLevel="0" collapsed="false">
      <c r="B27" s="49" t="s">
        <v>198</v>
      </c>
      <c r="C27" s="49"/>
      <c r="D27" s="49" t="s">
        <v>199</v>
      </c>
      <c r="E27" s="49"/>
      <c r="F27" s="49"/>
      <c r="G27" s="49"/>
      <c r="H27" s="49" t="s">
        <v>200</v>
      </c>
      <c r="I27" s="49"/>
    </row>
    <row r="28" customFormat="false" ht="21.75" hidden="false" customHeight="true" outlineLevel="0" collapsed="false">
      <c r="B28" s="50" t="s">
        <v>201</v>
      </c>
      <c r="C28" s="50"/>
      <c r="D28" s="50" t="s">
        <v>202</v>
      </c>
      <c r="E28" s="50"/>
      <c r="F28" s="50"/>
      <c r="G28" s="50"/>
      <c r="H28" s="50" t="s">
        <v>200</v>
      </c>
      <c r="I28" s="50"/>
    </row>
    <row r="29" customFormat="false" ht="21.75" hidden="false" customHeight="true" outlineLevel="0" collapsed="false">
      <c r="B29" s="49" t="s">
        <v>203</v>
      </c>
      <c r="C29" s="49"/>
      <c r="D29" s="49" t="s">
        <v>204</v>
      </c>
      <c r="E29" s="49"/>
      <c r="F29" s="49"/>
      <c r="G29" s="49"/>
      <c r="H29" s="49" t="s">
        <v>205</v>
      </c>
      <c r="I29" s="49"/>
    </row>
    <row r="30" customFormat="false" ht="21.75" hidden="false" customHeight="true" outlineLevel="0" collapsed="false">
      <c r="B30" s="50"/>
      <c r="C30" s="50"/>
      <c r="D30" s="50"/>
      <c r="E30" s="50"/>
      <c r="F30" s="50"/>
      <c r="G30" s="50"/>
      <c r="H30" s="50"/>
      <c r="I30" s="50"/>
    </row>
    <row r="31" customFormat="false" ht="21.75" hidden="false" customHeight="true" outlineLevel="0" collapsed="false">
      <c r="B31" s="49"/>
      <c r="C31" s="49"/>
      <c r="D31" s="49"/>
      <c r="E31" s="49"/>
      <c r="F31" s="49"/>
      <c r="G31" s="49"/>
      <c r="H31" s="49"/>
      <c r="I31" s="49"/>
    </row>
    <row r="32" customFormat="false" ht="21.75" hidden="false" customHeight="true" outlineLevel="0" collapsed="false">
      <c r="B32" s="50"/>
      <c r="C32" s="50"/>
      <c r="D32" s="50"/>
      <c r="E32" s="50"/>
      <c r="F32" s="50"/>
      <c r="G32" s="50"/>
      <c r="H32" s="50"/>
      <c r="I32" s="50"/>
    </row>
    <row r="33" customFormat="false" ht="21.75" hidden="false" customHeight="true" outlineLevel="0" collapsed="false">
      <c r="B33" s="41" t="s">
        <v>59</v>
      </c>
      <c r="C33" s="43" t="s">
        <v>96</v>
      </c>
      <c r="D33" s="43"/>
      <c r="E33" s="43"/>
      <c r="F33" s="43"/>
      <c r="G33" s="43"/>
      <c r="H33" s="43"/>
      <c r="I33" s="43"/>
    </row>
    <row r="34" customFormat="false" ht="21.75" hidden="false" customHeight="true" outlineLevel="0" collapsed="false">
      <c r="B34" s="41" t="s">
        <v>206</v>
      </c>
      <c r="C34" s="42" t="s">
        <v>97</v>
      </c>
      <c r="D34" s="42"/>
      <c r="E34" s="42"/>
      <c r="F34" s="42"/>
      <c r="G34" s="42"/>
      <c r="H34" s="42"/>
      <c r="I34" s="42"/>
    </row>
    <row r="35" customFormat="false" ht="21.75" hidden="false" customHeight="true" outlineLevel="0" collapsed="false">
      <c r="B35" s="41" t="s">
        <v>207</v>
      </c>
      <c r="C35" s="43" t="s">
        <v>98</v>
      </c>
      <c r="D35" s="43"/>
      <c r="E35" s="43"/>
      <c r="F35" s="43"/>
      <c r="G35" s="43"/>
      <c r="H35" s="43"/>
      <c r="I35" s="43"/>
    </row>
    <row r="36" customFormat="false" ht="21.75" hidden="false" customHeight="true" outlineLevel="0" collapsed="false"/>
    <row r="37" customFormat="false" ht="24" hidden="false" customHeight="true" outlineLevel="0" collapsed="false">
      <c r="B37" s="44" t="s">
        <v>208</v>
      </c>
      <c r="C37" s="44"/>
      <c r="D37" s="44"/>
      <c r="E37" s="44"/>
      <c r="F37" s="44" t="s">
        <v>209</v>
      </c>
      <c r="G37" s="44"/>
      <c r="H37" s="44"/>
      <c r="I37" s="44"/>
    </row>
    <row r="38" customFormat="false" ht="21.75" hidden="false" customHeight="true" outlineLevel="0" collapsed="false">
      <c r="B38" s="51" t="s">
        <v>210</v>
      </c>
      <c r="C38" s="51"/>
      <c r="D38" s="52" t="s">
        <v>211</v>
      </c>
      <c r="E38" s="52" t="s">
        <v>212</v>
      </c>
      <c r="F38" s="51" t="s">
        <v>210</v>
      </c>
      <c r="G38" s="51"/>
      <c r="H38" s="52" t="s">
        <v>213</v>
      </c>
      <c r="I38" s="52" t="s">
        <v>212</v>
      </c>
    </row>
    <row r="39" customFormat="false" ht="21.75" hidden="false" customHeight="true" outlineLevel="0" collapsed="false">
      <c r="B39" s="49" t="s">
        <v>214</v>
      </c>
      <c r="C39" s="49"/>
      <c r="D39" s="53" t="s">
        <v>215</v>
      </c>
      <c r="E39" s="53" t="s">
        <v>216</v>
      </c>
      <c r="F39" s="49" t="s">
        <v>214</v>
      </c>
      <c r="G39" s="49"/>
      <c r="H39" s="53" t="s">
        <v>217</v>
      </c>
      <c r="I39" s="53" t="s">
        <v>216</v>
      </c>
    </row>
    <row r="40" customFormat="false" ht="21.75" hidden="false" customHeight="true" outlineLevel="0" collapsed="false">
      <c r="B40" s="50" t="s">
        <v>218</v>
      </c>
      <c r="C40" s="50"/>
      <c r="D40" s="54" t="s">
        <v>219</v>
      </c>
      <c r="E40" s="54" t="s">
        <v>216</v>
      </c>
      <c r="F40" s="50" t="s">
        <v>220</v>
      </c>
      <c r="G40" s="50"/>
      <c r="H40" s="54" t="s">
        <v>217</v>
      </c>
      <c r="I40" s="54" t="s">
        <v>221</v>
      </c>
    </row>
    <row r="41" customFormat="false" ht="21.75" hidden="false" customHeight="true" outlineLevel="0" collapsed="false">
      <c r="B41" s="49" t="s">
        <v>220</v>
      </c>
      <c r="C41" s="49"/>
      <c r="D41" s="53" t="s">
        <v>222</v>
      </c>
      <c r="E41" s="53" t="s">
        <v>221</v>
      </c>
      <c r="F41" s="49" t="s">
        <v>169</v>
      </c>
      <c r="G41" s="49"/>
      <c r="H41" s="53" t="s">
        <v>169</v>
      </c>
      <c r="I41" s="53" t="s">
        <v>169</v>
      </c>
    </row>
    <row r="42" customFormat="false" ht="21.75" hidden="false" customHeight="true" outlineLevel="0" collapsed="false">
      <c r="B42" s="50"/>
      <c r="C42" s="50"/>
      <c r="D42" s="54"/>
      <c r="E42" s="54"/>
      <c r="F42" s="50"/>
      <c r="G42" s="50"/>
      <c r="H42" s="54"/>
      <c r="I42" s="54"/>
    </row>
    <row r="43" customFormat="false" ht="21.75" hidden="false" customHeight="true" outlineLevel="0" collapsed="false">
      <c r="B43" s="49"/>
      <c r="C43" s="49"/>
      <c r="D43" s="53"/>
      <c r="E43" s="53"/>
      <c r="F43" s="49"/>
      <c r="G43" s="49"/>
      <c r="H43" s="53"/>
      <c r="I43" s="53"/>
    </row>
    <row r="44" customFormat="false" ht="21.75" hidden="false" customHeight="true" outlineLevel="0" collapsed="false">
      <c r="B44" s="50"/>
      <c r="C44" s="50"/>
      <c r="D44" s="54"/>
      <c r="E44" s="54"/>
      <c r="F44" s="50"/>
      <c r="G44" s="50"/>
      <c r="H44" s="54"/>
      <c r="I44" s="54"/>
    </row>
    <row r="45" customFormat="false" ht="21.75" hidden="false" customHeight="true" outlineLevel="0" collapsed="false"/>
    <row r="46" customFormat="false" ht="24" hidden="false" customHeight="true" outlineLevel="0" collapsed="false">
      <c r="B46" s="55" t="s">
        <v>223</v>
      </c>
      <c r="C46" s="55"/>
      <c r="D46" s="55"/>
      <c r="E46" s="55"/>
      <c r="F46" s="55" t="s">
        <v>224</v>
      </c>
      <c r="G46" s="55"/>
      <c r="H46" s="55"/>
      <c r="I46" s="55"/>
    </row>
    <row r="47" customFormat="false" ht="21.75" hidden="false" customHeight="true" outlineLevel="0" collapsed="false">
      <c r="B47" s="56" t="s">
        <v>225</v>
      </c>
      <c r="C47" s="42" t="s">
        <v>99</v>
      </c>
      <c r="D47" s="42"/>
      <c r="E47" s="42"/>
      <c r="F47" s="56" t="s">
        <v>226</v>
      </c>
      <c r="G47" s="42" t="s">
        <v>104</v>
      </c>
      <c r="H47" s="42"/>
      <c r="I47" s="42"/>
    </row>
    <row r="48" customFormat="false" ht="21.75" hidden="false" customHeight="true" outlineLevel="0" collapsed="false">
      <c r="B48" s="56" t="s">
        <v>227</v>
      </c>
      <c r="C48" s="43" t="s">
        <v>100</v>
      </c>
      <c r="D48" s="43"/>
      <c r="E48" s="43"/>
      <c r="F48" s="56" t="s">
        <v>68</v>
      </c>
      <c r="G48" s="43" t="s">
        <v>105</v>
      </c>
      <c r="H48" s="43"/>
      <c r="I48" s="43"/>
    </row>
    <row r="49" customFormat="false" ht="21.75" hidden="false" customHeight="true" outlineLevel="0" collapsed="false">
      <c r="B49" s="56" t="s">
        <v>64</v>
      </c>
      <c r="C49" s="42" t="s">
        <v>101</v>
      </c>
      <c r="D49" s="42"/>
      <c r="E49" s="42"/>
      <c r="F49" s="56" t="s">
        <v>69</v>
      </c>
      <c r="G49" s="42" t="s">
        <v>106</v>
      </c>
      <c r="H49" s="42"/>
      <c r="I49" s="42"/>
    </row>
    <row r="50" customFormat="false" ht="21.75" hidden="false" customHeight="true" outlineLevel="0" collapsed="false">
      <c r="B50" s="56" t="s">
        <v>228</v>
      </c>
      <c r="C50" s="43" t="s">
        <v>102</v>
      </c>
      <c r="D50" s="43"/>
      <c r="E50" s="43"/>
      <c r="F50" s="56" t="s">
        <v>229</v>
      </c>
      <c r="G50" s="43" t="s">
        <v>107</v>
      </c>
      <c r="H50" s="43"/>
      <c r="I50" s="43"/>
    </row>
    <row r="51" customFormat="false" ht="21.75" hidden="false" customHeight="true" outlineLevel="0" collapsed="false">
      <c r="B51" s="56" t="s">
        <v>230</v>
      </c>
      <c r="C51" s="42" t="s">
        <v>103</v>
      </c>
      <c r="D51" s="42"/>
      <c r="E51" s="42"/>
      <c r="F51" s="56" t="s">
        <v>231</v>
      </c>
      <c r="G51" s="42" t="s">
        <v>116</v>
      </c>
      <c r="H51" s="42"/>
      <c r="I51" s="42"/>
    </row>
    <row r="52" customFormat="false" ht="21.75" hidden="false" customHeight="true" outlineLevel="0" collapsed="false"/>
    <row r="53" customFormat="false" ht="24" hidden="false" customHeight="true" outlineLevel="0" collapsed="false">
      <c r="B53" s="46" t="s">
        <v>232</v>
      </c>
      <c r="C53" s="46"/>
      <c r="D53" s="46"/>
      <c r="E53" s="46"/>
      <c r="F53" s="46" t="s">
        <v>233</v>
      </c>
      <c r="G53" s="46"/>
      <c r="H53" s="46"/>
      <c r="I53" s="46"/>
    </row>
    <row r="54" customFormat="false" ht="21.75" hidden="false" customHeight="true" outlineLevel="0" collapsed="false">
      <c r="B54" s="47" t="s">
        <v>234</v>
      </c>
      <c r="C54" s="42" t="s">
        <v>108</v>
      </c>
      <c r="D54" s="42"/>
      <c r="E54" s="42"/>
      <c r="F54" s="47" t="s">
        <v>235</v>
      </c>
      <c r="G54" s="42" t="s">
        <v>113</v>
      </c>
      <c r="H54" s="42"/>
      <c r="I54" s="42"/>
    </row>
    <row r="55" customFormat="false" ht="21.75" hidden="false" customHeight="true" outlineLevel="0" collapsed="false">
      <c r="B55" s="47" t="s">
        <v>236</v>
      </c>
      <c r="C55" s="43" t="s">
        <v>109</v>
      </c>
      <c r="D55" s="43"/>
      <c r="E55" s="43"/>
      <c r="F55" s="47" t="s">
        <v>237</v>
      </c>
      <c r="G55" s="43" t="s">
        <v>114</v>
      </c>
      <c r="H55" s="43"/>
      <c r="I55" s="43"/>
    </row>
    <row r="56" customFormat="false" ht="21.75" hidden="false" customHeight="true" outlineLevel="0" collapsed="false">
      <c r="B56" s="47" t="s">
        <v>238</v>
      </c>
      <c r="C56" s="42" t="s">
        <v>110</v>
      </c>
      <c r="D56" s="42"/>
      <c r="E56" s="42"/>
      <c r="F56" s="47" t="s">
        <v>239</v>
      </c>
      <c r="G56" s="42" t="s">
        <v>115</v>
      </c>
      <c r="H56" s="42"/>
      <c r="I56" s="42"/>
    </row>
    <row r="57" customFormat="false" ht="21.75" hidden="false" customHeight="true" outlineLevel="0" collapsed="false">
      <c r="B57" s="47" t="s">
        <v>240</v>
      </c>
      <c r="C57" s="43" t="s">
        <v>111</v>
      </c>
      <c r="D57" s="43"/>
      <c r="E57" s="43"/>
      <c r="F57" s="47" t="s">
        <v>241</v>
      </c>
      <c r="G57" s="43" t="s">
        <v>117</v>
      </c>
      <c r="H57" s="43"/>
      <c r="I57" s="43"/>
    </row>
    <row r="58" customFormat="false" ht="21.75" hidden="false" customHeight="true" outlineLevel="0" collapsed="false">
      <c r="B58" s="47" t="s">
        <v>242</v>
      </c>
      <c r="C58" s="42" t="s">
        <v>112</v>
      </c>
      <c r="D58" s="42"/>
      <c r="E58" s="42"/>
      <c r="F58" s="47" t="s">
        <v>243</v>
      </c>
      <c r="G58" s="42" t="s">
        <v>118</v>
      </c>
      <c r="H58" s="42"/>
      <c r="I58" s="42"/>
    </row>
    <row r="59" customFormat="false" ht="21.75" hidden="false" customHeight="true" outlineLevel="0" collapsed="false"/>
    <row r="60" customFormat="false" ht="21.75" hidden="false" customHeight="true" outlineLevel="0" collapsed="false"/>
    <row r="61" customFormat="false" ht="25.5" hidden="false" customHeight="true" outlineLevel="0" collapsed="false">
      <c r="B61" s="57" t="s">
        <v>244</v>
      </c>
      <c r="C61" s="57"/>
      <c r="D61" s="57"/>
      <c r="E61" s="57"/>
      <c r="F61" s="57"/>
      <c r="G61" s="57"/>
      <c r="H61" s="57"/>
      <c r="I61" s="57"/>
      <c r="J61" s="57"/>
    </row>
    <row r="62" customFormat="false" ht="21.75" hidden="false" customHeight="true" outlineLevel="0" collapsed="false">
      <c r="B62" s="52" t="s">
        <v>245</v>
      </c>
      <c r="C62" s="51" t="s">
        <v>246</v>
      </c>
      <c r="D62" s="51"/>
      <c r="E62" s="51" t="s">
        <v>195</v>
      </c>
      <c r="F62" s="51"/>
      <c r="G62" s="51" t="s">
        <v>196</v>
      </c>
      <c r="H62" s="51"/>
      <c r="I62" s="52" t="s">
        <v>197</v>
      </c>
    </row>
    <row r="63" customFormat="false" ht="21.75" hidden="false" customHeight="true" outlineLevel="0" collapsed="false">
      <c r="B63" s="53" t="n">
        <v>1</v>
      </c>
      <c r="C63" s="49" t="s">
        <v>82</v>
      </c>
      <c r="D63" s="49"/>
      <c r="E63" s="49" t="s">
        <v>198</v>
      </c>
      <c r="F63" s="49"/>
      <c r="G63" s="49" t="s">
        <v>199</v>
      </c>
      <c r="H63" s="49"/>
      <c r="I63" s="53" t="s">
        <v>200</v>
      </c>
    </row>
    <row r="64" customFormat="false" ht="21.75" hidden="false" customHeight="true" outlineLevel="0" collapsed="false">
      <c r="B64" s="54" t="n">
        <v>2</v>
      </c>
      <c r="C64" s="50" t="s">
        <v>82</v>
      </c>
      <c r="D64" s="50"/>
      <c r="E64" s="50" t="s">
        <v>201</v>
      </c>
      <c r="F64" s="50"/>
      <c r="G64" s="50" t="s">
        <v>202</v>
      </c>
      <c r="H64" s="50"/>
      <c r="I64" s="54" t="s">
        <v>200</v>
      </c>
    </row>
    <row r="65" customFormat="false" ht="21.75" hidden="false" customHeight="true" outlineLevel="0" collapsed="false">
      <c r="B65" s="53" t="n">
        <v>3</v>
      </c>
      <c r="C65" s="49" t="s">
        <v>82</v>
      </c>
      <c r="D65" s="49"/>
      <c r="E65" s="49" t="s">
        <v>203</v>
      </c>
      <c r="F65" s="49"/>
      <c r="G65" s="49" t="s">
        <v>204</v>
      </c>
      <c r="H65" s="49"/>
      <c r="I65" s="53" t="s">
        <v>205</v>
      </c>
    </row>
    <row r="66" customFormat="false" ht="21.75" hidden="false" customHeight="true" outlineLevel="0" collapsed="false">
      <c r="B66" s="54" t="n">
        <v>4</v>
      </c>
      <c r="C66" s="50"/>
      <c r="D66" s="50"/>
      <c r="E66" s="50"/>
      <c r="F66" s="50"/>
      <c r="G66" s="50"/>
      <c r="H66" s="50"/>
      <c r="I66" s="54"/>
    </row>
    <row r="67" customFormat="false" ht="21.75" hidden="false" customHeight="true" outlineLevel="0" collapsed="false">
      <c r="B67" s="53" t="n">
        <v>5</v>
      </c>
      <c r="C67" s="49"/>
      <c r="D67" s="49"/>
      <c r="E67" s="49"/>
      <c r="F67" s="49"/>
      <c r="G67" s="49"/>
      <c r="H67" s="49"/>
      <c r="I67" s="53"/>
    </row>
    <row r="68" customFormat="false" ht="21.75" hidden="false" customHeight="true" outlineLevel="0" collapsed="false">
      <c r="B68" s="54" t="n">
        <v>6</v>
      </c>
      <c r="C68" s="50"/>
      <c r="D68" s="50"/>
      <c r="E68" s="50"/>
      <c r="F68" s="50"/>
      <c r="G68" s="50"/>
      <c r="H68" s="50"/>
      <c r="I68" s="54"/>
    </row>
    <row r="69" customFormat="false" ht="21.75" hidden="false" customHeight="true" outlineLevel="0" collapsed="false">
      <c r="B69" s="53" t="n">
        <v>7</v>
      </c>
      <c r="C69" s="49"/>
      <c r="D69" s="49"/>
      <c r="E69" s="49"/>
      <c r="F69" s="49"/>
      <c r="G69" s="49"/>
      <c r="H69" s="49"/>
      <c r="I69" s="53"/>
    </row>
    <row r="70" customFormat="false" ht="21.75" hidden="false" customHeight="true" outlineLevel="0" collapsed="false">
      <c r="B70" s="54" t="n">
        <v>8</v>
      </c>
      <c r="C70" s="50"/>
      <c r="D70" s="50"/>
      <c r="E70" s="50"/>
      <c r="F70" s="50"/>
      <c r="G70" s="50"/>
      <c r="H70" s="50"/>
      <c r="I70" s="54"/>
    </row>
    <row r="71" customFormat="false" ht="21.75" hidden="false" customHeight="true" outlineLevel="0" collapsed="false">
      <c r="B71" s="53" t="n">
        <v>9</v>
      </c>
      <c r="C71" s="49"/>
      <c r="D71" s="49"/>
      <c r="E71" s="49"/>
      <c r="F71" s="49"/>
      <c r="G71" s="49"/>
      <c r="H71" s="49"/>
      <c r="I71" s="53"/>
    </row>
    <row r="72" customFormat="false" ht="21.75" hidden="false" customHeight="true" outlineLevel="0" collapsed="false">
      <c r="B72" s="54" t="n">
        <v>10</v>
      </c>
      <c r="C72" s="50"/>
      <c r="D72" s="50"/>
      <c r="E72" s="50"/>
      <c r="F72" s="50"/>
      <c r="G72" s="50"/>
      <c r="H72" s="50"/>
      <c r="I72" s="54"/>
    </row>
    <row r="73" customFormat="false" ht="21.75" hidden="false" customHeight="true" outlineLevel="0" collapsed="false"/>
    <row r="74" customFormat="false" ht="21.75" hidden="false" customHeight="true" outlineLevel="0" collapsed="false"/>
    <row r="75" customFormat="false" ht="25.5" hidden="false" customHeight="true" outlineLevel="0" collapsed="false">
      <c r="B75" s="57" t="s">
        <v>247</v>
      </c>
      <c r="C75" s="57"/>
      <c r="D75" s="57"/>
      <c r="E75" s="57"/>
      <c r="F75" s="57"/>
      <c r="G75" s="57"/>
      <c r="H75" s="57"/>
      <c r="I75" s="57"/>
      <c r="J75" s="57"/>
    </row>
    <row r="76" customFormat="false" ht="21.75" hidden="false" customHeight="true" outlineLevel="0" collapsed="false">
      <c r="B76" s="22" t="s">
        <v>245</v>
      </c>
      <c r="C76" s="58" t="s">
        <v>246</v>
      </c>
      <c r="D76" s="58"/>
      <c r="E76" s="58" t="s">
        <v>248</v>
      </c>
      <c r="F76" s="58"/>
      <c r="G76" s="22" t="s">
        <v>249</v>
      </c>
      <c r="H76" s="22" t="s">
        <v>250</v>
      </c>
      <c r="I76" s="12" t="s">
        <v>251</v>
      </c>
    </row>
    <row r="77" customFormat="false" ht="21.75" hidden="false" customHeight="true" outlineLevel="0" collapsed="false">
      <c r="B77" s="53" t="n">
        <v>1</v>
      </c>
      <c r="C77" s="49" t="s">
        <v>82</v>
      </c>
      <c r="D77" s="49"/>
      <c r="E77" s="49" t="s">
        <v>214</v>
      </c>
      <c r="F77" s="49"/>
      <c r="G77" s="53" t="s">
        <v>217</v>
      </c>
      <c r="H77" s="53" t="s">
        <v>216</v>
      </c>
      <c r="I77" s="59" t="n">
        <f aca="true">IFERROR(DATEVALUE("2025-09-15")-TODAY(),"—")</f>
        <v>-214</v>
      </c>
    </row>
    <row r="78" customFormat="false" ht="21.75" hidden="false" customHeight="true" outlineLevel="0" collapsed="false">
      <c r="B78" s="54" t="n">
        <v>2</v>
      </c>
      <c r="C78" s="50" t="s">
        <v>82</v>
      </c>
      <c r="D78" s="50"/>
      <c r="E78" s="50" t="s">
        <v>220</v>
      </c>
      <c r="F78" s="50"/>
      <c r="G78" s="54" t="s">
        <v>217</v>
      </c>
      <c r="H78" s="54" t="s">
        <v>221</v>
      </c>
      <c r="I78" s="60" t="n">
        <f aca="true">IFERROR(DATEVALUE("2026-03-10")-TODAY(),"—")</f>
        <v>-38</v>
      </c>
    </row>
    <row r="79" customFormat="false" ht="21.75" hidden="false" customHeight="true" outlineLevel="0" collapsed="false">
      <c r="B79" s="53" t="n">
        <v>3</v>
      </c>
      <c r="C79" s="49"/>
      <c r="D79" s="49"/>
      <c r="E79" s="49"/>
      <c r="F79" s="49"/>
      <c r="G79" s="53"/>
      <c r="H79" s="53"/>
      <c r="I79" s="59" t="s">
        <v>252</v>
      </c>
    </row>
    <row r="80" customFormat="false" ht="21.75" hidden="false" customHeight="true" outlineLevel="0" collapsed="false">
      <c r="B80" s="54" t="n">
        <v>4</v>
      </c>
      <c r="C80" s="50"/>
      <c r="D80" s="50"/>
      <c r="E80" s="50"/>
      <c r="F80" s="50"/>
      <c r="G80" s="54"/>
      <c r="H80" s="54"/>
      <c r="I80" s="60" t="s">
        <v>252</v>
      </c>
    </row>
    <row r="81" customFormat="false" ht="21.75" hidden="false" customHeight="true" outlineLevel="0" collapsed="false">
      <c r="B81" s="53" t="n">
        <v>5</v>
      </c>
      <c r="C81" s="49"/>
      <c r="D81" s="49"/>
      <c r="E81" s="49"/>
      <c r="F81" s="49"/>
      <c r="G81" s="53"/>
      <c r="H81" s="53"/>
      <c r="I81" s="59" t="s">
        <v>252</v>
      </c>
    </row>
    <row r="82" customFormat="false" ht="21.75" hidden="false" customHeight="true" outlineLevel="0" collapsed="false">
      <c r="B82" s="54" t="n">
        <v>6</v>
      </c>
      <c r="C82" s="50"/>
      <c r="D82" s="50"/>
      <c r="E82" s="50"/>
      <c r="F82" s="50"/>
      <c r="G82" s="54"/>
      <c r="H82" s="54"/>
      <c r="I82" s="60" t="s">
        <v>252</v>
      </c>
    </row>
    <row r="83" customFormat="false" ht="21.75" hidden="false" customHeight="true" outlineLevel="0" collapsed="false">
      <c r="B83" s="53" t="n">
        <v>7</v>
      </c>
      <c r="C83" s="49"/>
      <c r="D83" s="49"/>
      <c r="E83" s="49"/>
      <c r="F83" s="49"/>
      <c r="G83" s="53"/>
      <c r="H83" s="53"/>
      <c r="I83" s="59" t="s">
        <v>252</v>
      </c>
    </row>
    <row r="84" customFormat="false" ht="21.75" hidden="false" customHeight="true" outlineLevel="0" collapsed="false"/>
    <row r="85" customFormat="false" ht="21.75" hidden="false" customHeight="true" outlineLevel="0" collapsed="false"/>
    <row r="86" customFormat="false" ht="25.5" hidden="false" customHeight="true" outlineLevel="0" collapsed="false">
      <c r="B86" s="57" t="s">
        <v>253</v>
      </c>
      <c r="C86" s="57"/>
      <c r="D86" s="57"/>
      <c r="E86" s="57"/>
      <c r="F86" s="57"/>
      <c r="G86" s="57"/>
      <c r="H86" s="57"/>
      <c r="I86" s="57"/>
      <c r="J86" s="57"/>
    </row>
    <row r="87" customFormat="false" ht="21.75" hidden="false" customHeight="true" outlineLevel="0" collapsed="false">
      <c r="B87" s="12" t="s">
        <v>245</v>
      </c>
      <c r="C87" s="61" t="s">
        <v>246</v>
      </c>
      <c r="D87" s="61"/>
      <c r="E87" s="61" t="s">
        <v>254</v>
      </c>
      <c r="F87" s="61"/>
      <c r="G87" s="61"/>
      <c r="H87" s="12" t="s">
        <v>211</v>
      </c>
      <c r="I87" s="12" t="s">
        <v>250</v>
      </c>
    </row>
    <row r="88" customFormat="false" ht="21.75" hidden="false" customHeight="true" outlineLevel="0" collapsed="false">
      <c r="B88" s="53" t="n">
        <v>1</v>
      </c>
      <c r="C88" s="49" t="s">
        <v>82</v>
      </c>
      <c r="D88" s="49"/>
      <c r="E88" s="49" t="s">
        <v>214</v>
      </c>
      <c r="F88" s="49"/>
      <c r="G88" s="49"/>
      <c r="H88" s="53" t="s">
        <v>215</v>
      </c>
      <c r="I88" s="53" t="s">
        <v>216</v>
      </c>
    </row>
    <row r="89" customFormat="false" ht="21.75" hidden="false" customHeight="true" outlineLevel="0" collapsed="false">
      <c r="B89" s="54" t="n">
        <v>2</v>
      </c>
      <c r="C89" s="50" t="s">
        <v>82</v>
      </c>
      <c r="D89" s="50"/>
      <c r="E89" s="50" t="s">
        <v>218</v>
      </c>
      <c r="F89" s="50"/>
      <c r="G89" s="50"/>
      <c r="H89" s="54" t="s">
        <v>219</v>
      </c>
      <c r="I89" s="54" t="s">
        <v>216</v>
      </c>
    </row>
    <row r="90" customFormat="false" ht="21.75" hidden="false" customHeight="true" outlineLevel="0" collapsed="false">
      <c r="B90" s="53" t="n">
        <v>3</v>
      </c>
      <c r="C90" s="49" t="s">
        <v>82</v>
      </c>
      <c r="D90" s="49"/>
      <c r="E90" s="49" t="s">
        <v>220</v>
      </c>
      <c r="F90" s="49"/>
      <c r="G90" s="49"/>
      <c r="H90" s="53" t="s">
        <v>222</v>
      </c>
      <c r="I90" s="53" t="s">
        <v>221</v>
      </c>
    </row>
    <row r="91" customFormat="false" ht="21.75" hidden="false" customHeight="true" outlineLevel="0" collapsed="false">
      <c r="B91" s="54" t="n">
        <v>4</v>
      </c>
      <c r="C91" s="50"/>
      <c r="D91" s="50"/>
      <c r="E91" s="50"/>
      <c r="F91" s="50"/>
      <c r="G91" s="50"/>
      <c r="H91" s="54"/>
      <c r="I91" s="54"/>
    </row>
    <row r="92" customFormat="false" ht="21.75" hidden="false" customHeight="true" outlineLevel="0" collapsed="false">
      <c r="B92" s="53" t="n">
        <v>5</v>
      </c>
      <c r="C92" s="49"/>
      <c r="D92" s="49"/>
      <c r="E92" s="49"/>
      <c r="F92" s="49"/>
      <c r="G92" s="49"/>
      <c r="H92" s="53"/>
      <c r="I92" s="53"/>
    </row>
    <row r="93" customFormat="false" ht="21.75" hidden="false" customHeight="true" outlineLevel="0" collapsed="false">
      <c r="B93" s="54" t="n">
        <v>6</v>
      </c>
      <c r="C93" s="50"/>
      <c r="D93" s="50"/>
      <c r="E93" s="50"/>
      <c r="F93" s="50"/>
      <c r="G93" s="50"/>
      <c r="H93" s="54"/>
      <c r="I93" s="54"/>
    </row>
    <row r="94" customFormat="false" ht="21.75" hidden="false" customHeight="true" outlineLevel="0" collapsed="false">
      <c r="B94" s="53" t="n">
        <v>7</v>
      </c>
      <c r="C94" s="49"/>
      <c r="D94" s="49"/>
      <c r="E94" s="49"/>
      <c r="F94" s="49"/>
      <c r="G94" s="49"/>
      <c r="H94" s="53"/>
      <c r="I94" s="53"/>
    </row>
    <row r="95" customFormat="false" ht="21.75" hidden="false" customHeight="true" outlineLevel="0" collapsed="false"/>
    <row r="96" customFormat="false" ht="21.75" hidden="false" customHeight="true" outlineLevel="0" collapsed="false"/>
    <row r="97" customFormat="false" ht="21.75" hidden="false" customHeight="true" outlineLevel="0" collapsed="false"/>
    <row r="98" customFormat="false" ht="21.75" hidden="false" customHeight="true" outlineLevel="0" collapsed="false"/>
    <row r="99" customFormat="false" ht="21.75" hidden="false" customHeight="true" outlineLevel="0" collapsed="false"/>
    <row r="100" customFormat="false" ht="21.75" hidden="false" customHeight="true" outlineLevel="0" collapsed="false"/>
    <row r="101" customFormat="false" ht="21.75" hidden="false" customHeight="true" outlineLevel="0" collapsed="false"/>
    <row r="102" customFormat="false" ht="21.75" hidden="false" customHeight="true" outlineLevel="0" collapsed="false"/>
    <row r="103" customFormat="false" ht="21.75" hidden="false" customHeight="true" outlineLevel="0" collapsed="false"/>
    <row r="104" customFormat="false" ht="21.75" hidden="false" customHeight="true" outlineLevel="0" collapsed="false"/>
    <row r="105" customFormat="false" ht="21.75" hidden="false" customHeight="true" outlineLevel="0" collapsed="false"/>
    <row r="106" customFormat="false" ht="21.75" hidden="false" customHeight="true" outlineLevel="0" collapsed="false"/>
    <row r="107" customFormat="false" ht="21.75" hidden="false" customHeight="true" outlineLevel="0" collapsed="false"/>
    <row r="108" customFormat="false" ht="21.75" hidden="false" customHeight="true" outlineLevel="0" collapsed="false"/>
    <row r="109" customFormat="false" ht="21.75" hidden="false" customHeight="true" outlineLevel="0" collapsed="false"/>
    <row r="110" customFormat="false" ht="21.75" hidden="false" customHeight="true" outlineLevel="0" collapsed="false"/>
    <row r="111" customFormat="false" ht="21.75" hidden="false" customHeight="true" outlineLevel="0" collapsed="false"/>
    <row r="112" customFormat="false" ht="21.75" hidden="false" customHeight="true" outlineLevel="0" collapsed="false"/>
    <row r="113" customFormat="false" ht="21.75" hidden="false" customHeight="true" outlineLevel="0" collapsed="false"/>
    <row r="114" customFormat="false" ht="21.75" hidden="false" customHeight="true" outlineLevel="0" collapsed="false"/>
    <row r="115" customFormat="false" ht="21.75" hidden="false" customHeight="true" outlineLevel="0" collapsed="false"/>
    <row r="116" customFormat="false" ht="21.75" hidden="false" customHeight="true" outlineLevel="0" collapsed="false"/>
    <row r="117" customFormat="false" ht="21.75" hidden="false" customHeight="true" outlineLevel="0" collapsed="false"/>
    <row r="118" customFormat="false" ht="21.75" hidden="false" customHeight="true" outlineLevel="0" collapsed="false"/>
    <row r="119" customFormat="false" ht="21.75" hidden="false" customHeight="true" outlineLevel="0" collapsed="false"/>
    <row r="120" customFormat="false" ht="21.75" hidden="false" customHeight="true" outlineLevel="0" collapsed="false"/>
    <row r="121" customFormat="false" ht="21.75" hidden="false" customHeight="true" outlineLevel="0" collapsed="false"/>
    <row r="122" customFormat="false" ht="21.75" hidden="false" customHeight="true" outlineLevel="0" collapsed="false"/>
    <row r="123" customFormat="false" ht="21.75" hidden="false" customHeight="true" outlineLevel="0" collapsed="false"/>
    <row r="124" customFormat="false" ht="21.75" hidden="false" customHeight="true" outlineLevel="0" collapsed="false"/>
    <row r="125" customFormat="false" ht="21.75" hidden="false" customHeight="true" outlineLevel="0" collapsed="false"/>
    <row r="126" customFormat="false" ht="21.75" hidden="false" customHeight="true" outlineLevel="0" collapsed="false"/>
    <row r="127" customFormat="false" ht="21.75" hidden="false" customHeight="true" outlineLevel="0" collapsed="false"/>
    <row r="128" customFormat="false" ht="21.75" hidden="false" customHeight="true" outlineLevel="0" collapsed="false"/>
    <row r="129" customFormat="false" ht="21.75" hidden="false" customHeight="true" outlineLevel="0" collapsed="false"/>
    <row r="130" customFormat="false" ht="21.75" hidden="false" customHeight="true" outlineLevel="0" collapsed="false"/>
    <row r="131" customFormat="false" ht="21.75" hidden="false" customHeight="true" outlineLevel="0" collapsed="false"/>
    <row r="132" customFormat="false" ht="21.75" hidden="false" customHeight="true" outlineLevel="0" collapsed="false"/>
    <row r="133" customFormat="false" ht="21.75" hidden="false" customHeight="true" outlineLevel="0" collapsed="false"/>
    <row r="134" customFormat="false" ht="21.75" hidden="false" customHeight="true" outlineLevel="0" collapsed="false"/>
    <row r="135" customFormat="false" ht="21.75" hidden="false" customHeight="true" outlineLevel="0" collapsed="false"/>
    <row r="136" customFormat="false" ht="21.75" hidden="false" customHeight="true" outlineLevel="0" collapsed="false"/>
    <row r="137" customFormat="false" ht="21.75" hidden="false" customHeight="true" outlineLevel="0" collapsed="false"/>
    <row r="138" customFormat="false" ht="21.75" hidden="false" customHeight="true" outlineLevel="0" collapsed="false"/>
    <row r="139" customFormat="false" ht="21.75" hidden="false" customHeight="true" outlineLevel="0" collapsed="false"/>
    <row r="140" customFormat="false" ht="21.75" hidden="false" customHeight="true" outlineLevel="0" collapsed="false"/>
    <row r="141" customFormat="false" ht="21.75" hidden="false" customHeight="true" outlineLevel="0" collapsed="false"/>
    <row r="142" customFormat="false" ht="21.75" hidden="false" customHeight="true" outlineLevel="0" collapsed="false"/>
    <row r="143" customFormat="false" ht="21.75" hidden="false" customHeight="true" outlineLevel="0" collapsed="false"/>
    <row r="144" customFormat="false" ht="21.75" hidden="false" customHeight="true" outlineLevel="0" collapsed="false"/>
    <row r="145" customFormat="false" ht="21.75" hidden="false" customHeight="true" outlineLevel="0" collapsed="false"/>
    <row r="146" customFormat="false" ht="21.75" hidden="false" customHeight="true" outlineLevel="0" collapsed="false"/>
    <row r="147" customFormat="false" ht="21.75" hidden="false" customHeight="true" outlineLevel="0" collapsed="false"/>
    <row r="148" customFormat="false" ht="21.75" hidden="false" customHeight="true" outlineLevel="0" collapsed="false"/>
    <row r="149" customFormat="false" ht="21.75" hidden="false" customHeight="true" outlineLevel="0" collapsed="false"/>
    <row r="150" customFormat="false" ht="21.75" hidden="false" customHeight="true" outlineLevel="0" collapsed="false"/>
    <row r="151" customFormat="false" ht="21.75" hidden="false" customHeight="true" outlineLevel="0" collapsed="false"/>
    <row r="152" customFormat="false" ht="21.75" hidden="false" customHeight="true" outlineLevel="0" collapsed="false"/>
    <row r="153" customFormat="false" ht="21.75" hidden="false" customHeight="true" outlineLevel="0" collapsed="false"/>
    <row r="154" customFormat="false" ht="21.75" hidden="false" customHeight="true" outlineLevel="0" collapsed="false"/>
    <row r="155" customFormat="false" ht="21.75" hidden="false" customHeight="true" outlineLevel="0" collapsed="false"/>
    <row r="156" customFormat="false" ht="21.75" hidden="false" customHeight="true" outlineLevel="0" collapsed="false"/>
    <row r="157" customFormat="false" ht="21.75" hidden="false" customHeight="true" outlineLevel="0" collapsed="false"/>
    <row r="158" customFormat="false" ht="21.75" hidden="false" customHeight="true" outlineLevel="0" collapsed="false"/>
    <row r="159" customFormat="false" ht="21.75" hidden="false" customHeight="true" outlineLevel="0" collapsed="false"/>
    <row r="160" customFormat="false" ht="21.75" hidden="false" customHeight="true" outlineLevel="0" collapsed="false"/>
    <row r="161" customFormat="false" ht="21.75" hidden="false" customHeight="true" outlineLevel="0" collapsed="false"/>
    <row r="162" customFormat="false" ht="21.75" hidden="false" customHeight="true" outlineLevel="0" collapsed="false"/>
    <row r="163" customFormat="false" ht="21.75" hidden="false" customHeight="true" outlineLevel="0" collapsed="false"/>
    <row r="164" customFormat="false" ht="21.75" hidden="false" customHeight="true" outlineLevel="0" collapsed="false"/>
    <row r="165" customFormat="false" ht="21.75" hidden="false" customHeight="true" outlineLevel="0" collapsed="false"/>
    <row r="166" customFormat="false" ht="21.75" hidden="false" customHeight="true" outlineLevel="0" collapsed="false"/>
    <row r="167" customFormat="false" ht="21.75" hidden="false" customHeight="true" outlineLevel="0" collapsed="false"/>
    <row r="168" customFormat="false" ht="21.75" hidden="false" customHeight="true" outlineLevel="0" collapsed="false"/>
    <row r="169" customFormat="false" ht="21.75" hidden="false" customHeight="true" outlineLevel="0" collapsed="false"/>
    <row r="170" customFormat="false" ht="21.75" hidden="false" customHeight="true" outlineLevel="0" collapsed="false"/>
    <row r="171" customFormat="false" ht="21.75" hidden="false" customHeight="true" outlineLevel="0" collapsed="false"/>
    <row r="172" customFormat="false" ht="21.75" hidden="false" customHeight="true" outlineLevel="0" collapsed="false"/>
    <row r="173" customFormat="false" ht="21.75" hidden="false" customHeight="true" outlineLevel="0" collapsed="false"/>
    <row r="174" customFormat="false" ht="21.75" hidden="false" customHeight="true" outlineLevel="0" collapsed="false"/>
    <row r="175" customFormat="false" ht="21.75" hidden="false" customHeight="true" outlineLevel="0" collapsed="false"/>
    <row r="176" customFormat="false" ht="21.75" hidden="false" customHeight="true" outlineLevel="0" collapsed="false"/>
    <row r="177" customFormat="false" ht="21.75" hidden="false" customHeight="true" outlineLevel="0" collapsed="false"/>
    <row r="178" customFormat="false" ht="21.75" hidden="false" customHeight="true" outlineLevel="0" collapsed="false"/>
    <row r="179" customFormat="false" ht="21.75" hidden="false" customHeight="true" outlineLevel="0" collapsed="false"/>
    <row r="180" customFormat="false" ht="21.75" hidden="false" customHeight="true" outlineLevel="0" collapsed="false"/>
    <row r="181" customFormat="false" ht="21.75" hidden="false" customHeight="true" outlineLevel="0" collapsed="false"/>
    <row r="182" customFormat="false" ht="21.75" hidden="false" customHeight="true" outlineLevel="0" collapsed="false"/>
    <row r="183" customFormat="false" ht="21.75" hidden="false" customHeight="true" outlineLevel="0" collapsed="false"/>
    <row r="184" customFormat="false" ht="21.75" hidden="false" customHeight="true" outlineLevel="0" collapsed="false"/>
    <row r="185" customFormat="false" ht="21.75" hidden="false" customHeight="true" outlineLevel="0" collapsed="false"/>
    <row r="186" customFormat="false" ht="21.75" hidden="false" customHeight="true" outlineLevel="0" collapsed="false"/>
    <row r="187" customFormat="false" ht="21.75" hidden="false" customHeight="true" outlineLevel="0" collapsed="false"/>
    <row r="188" customFormat="false" ht="21.75" hidden="false" customHeight="true" outlineLevel="0" collapsed="false"/>
    <row r="189" customFormat="false" ht="21.75" hidden="false" customHeight="true" outlineLevel="0" collapsed="false"/>
    <row r="190" customFormat="false" ht="21.75" hidden="false" customHeight="true" outlineLevel="0" collapsed="false"/>
    <row r="191" customFormat="false" ht="21.75" hidden="false" customHeight="true" outlineLevel="0" collapsed="false"/>
    <row r="192" customFormat="false" ht="21.75" hidden="false" customHeight="true" outlineLevel="0" collapsed="false"/>
    <row r="193" customFormat="false" ht="21.75" hidden="false" customHeight="true" outlineLevel="0" collapsed="false"/>
    <row r="194" customFormat="false" ht="21.75" hidden="false" customHeight="true" outlineLevel="0" collapsed="false"/>
    <row r="195" customFormat="false" ht="21.75" hidden="false" customHeight="true" outlineLevel="0" collapsed="false"/>
    <row r="196" customFormat="false" ht="21.75" hidden="false" customHeight="true" outlineLevel="0" collapsed="false"/>
    <row r="197" customFormat="false" ht="21.75" hidden="false" customHeight="true" outlineLevel="0" collapsed="false"/>
    <row r="198" customFormat="false" ht="21.75" hidden="false" customHeight="true" outlineLevel="0" collapsed="false"/>
    <row r="199" customFormat="false" ht="21.75" hidden="false" customHeight="true" outlineLevel="0" collapsed="false"/>
  </sheetData>
  <mergeCells count="158">
    <mergeCell ref="B2:J2"/>
    <mergeCell ref="B4:J4"/>
    <mergeCell ref="B7:I7"/>
    <mergeCell ref="C8:E8"/>
    <mergeCell ref="G8:I8"/>
    <mergeCell ref="C9:E9"/>
    <mergeCell ref="G9:I9"/>
    <mergeCell ref="C10:E10"/>
    <mergeCell ref="G10:I10"/>
    <mergeCell ref="B12:E12"/>
    <mergeCell ref="F12:I12"/>
    <mergeCell ref="C13:E13"/>
    <mergeCell ref="G13:I13"/>
    <mergeCell ref="C14:E14"/>
    <mergeCell ref="G14:I14"/>
    <mergeCell ref="C15:E15"/>
    <mergeCell ref="G15:I15"/>
    <mergeCell ref="C16:E16"/>
    <mergeCell ref="G16:I16"/>
    <mergeCell ref="C17:E17"/>
    <mergeCell ref="C18:E18"/>
    <mergeCell ref="B20:I20"/>
    <mergeCell ref="C21:I21"/>
    <mergeCell ref="C22:I22"/>
    <mergeCell ref="C23:I23"/>
    <mergeCell ref="B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C33:I33"/>
    <mergeCell ref="C34:I34"/>
    <mergeCell ref="C35:I35"/>
    <mergeCell ref="B37:E37"/>
    <mergeCell ref="F37:I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6:E46"/>
    <mergeCell ref="F46:I46"/>
    <mergeCell ref="C47:E47"/>
    <mergeCell ref="G47:I47"/>
    <mergeCell ref="C48:E48"/>
    <mergeCell ref="G48:I48"/>
    <mergeCell ref="C49:E49"/>
    <mergeCell ref="G49:I49"/>
    <mergeCell ref="C50:E50"/>
    <mergeCell ref="G50:I50"/>
    <mergeCell ref="C51:E51"/>
    <mergeCell ref="G51:I51"/>
    <mergeCell ref="B53:E53"/>
    <mergeCell ref="F53:I53"/>
    <mergeCell ref="C54:E54"/>
    <mergeCell ref="G54:I54"/>
    <mergeCell ref="C55:E55"/>
    <mergeCell ref="G55:I55"/>
    <mergeCell ref="C56:E56"/>
    <mergeCell ref="G56:I56"/>
    <mergeCell ref="C57:E57"/>
    <mergeCell ref="G57:I57"/>
    <mergeCell ref="C58:E58"/>
    <mergeCell ref="G58:I58"/>
    <mergeCell ref="B61:J61"/>
    <mergeCell ref="C62:D62"/>
    <mergeCell ref="E62:F62"/>
    <mergeCell ref="G62:H62"/>
    <mergeCell ref="C63:D63"/>
    <mergeCell ref="E63:F63"/>
    <mergeCell ref="G63:H63"/>
    <mergeCell ref="C64:D64"/>
    <mergeCell ref="E64:F64"/>
    <mergeCell ref="G64:H64"/>
    <mergeCell ref="C65:D65"/>
    <mergeCell ref="E65:F65"/>
    <mergeCell ref="G65:H65"/>
    <mergeCell ref="C66:D66"/>
    <mergeCell ref="E66:F66"/>
    <mergeCell ref="G66:H66"/>
    <mergeCell ref="C67:D67"/>
    <mergeCell ref="E67:F67"/>
    <mergeCell ref="G67:H67"/>
    <mergeCell ref="C68:D68"/>
    <mergeCell ref="E68:F68"/>
    <mergeCell ref="G68:H68"/>
    <mergeCell ref="C69:D69"/>
    <mergeCell ref="E69:F69"/>
    <mergeCell ref="G69:H69"/>
    <mergeCell ref="C70:D70"/>
    <mergeCell ref="E70:F70"/>
    <mergeCell ref="G70:H70"/>
    <mergeCell ref="C71:D71"/>
    <mergeCell ref="E71:F71"/>
    <mergeCell ref="G71:H71"/>
    <mergeCell ref="C72:D72"/>
    <mergeCell ref="E72:F72"/>
    <mergeCell ref="G72:H72"/>
    <mergeCell ref="B75:J75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C81:D81"/>
    <mergeCell ref="E81:F81"/>
    <mergeCell ref="C82:D82"/>
    <mergeCell ref="E82:F82"/>
    <mergeCell ref="C83:D83"/>
    <mergeCell ref="E83:F83"/>
    <mergeCell ref="B86:J86"/>
    <mergeCell ref="C87:D87"/>
    <mergeCell ref="E87:G87"/>
    <mergeCell ref="C88:D88"/>
    <mergeCell ref="E88:G88"/>
    <mergeCell ref="C89:D89"/>
    <mergeCell ref="E89:G89"/>
    <mergeCell ref="C90:D90"/>
    <mergeCell ref="E90:G90"/>
    <mergeCell ref="C91:D91"/>
    <mergeCell ref="E91:G91"/>
    <mergeCell ref="C92:D92"/>
    <mergeCell ref="E92:G92"/>
    <mergeCell ref="C93:D93"/>
    <mergeCell ref="E93:G93"/>
    <mergeCell ref="C94:D94"/>
    <mergeCell ref="E94:G94"/>
  </mergeCells>
  <conditionalFormatting sqref="I77:I84">
    <cfRule type="expression" priority="2" aboveAverage="0" equalAverage="0" bottom="0" percent="0" rank="0" text="" dxfId="1">
      <formula>AND(ISNUMBER(I77),I77&lt;3)</formula>
    </cfRule>
    <cfRule type="expression" priority="3" aboveAverage="0" equalAverage="0" bottom="0" percent="0" rank="0" text="" dxfId="1">
      <formula>AND(ISNUMBER(I77),I77&lt;15)</formula>
    </cfRule>
    <cfRule type="expression" priority="4" aboveAverage="0" equalAverage="0" bottom="0" percent="0" rank="0" text="" dxfId="4">
      <formula>AND(ISNUMBER(I77),I77&lt;30)</formula>
    </cfRule>
    <cfRule type="expression" priority="5" aboveAverage="0" equalAverage="0" bottom="0" percent="0" rank="0" text="" dxfId="0">
      <formula>AND(ISNUMBER(I77),I77&gt;=30)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72CE"/>
    <pageSetUpPr fitToPage="false"/>
  </sheetPr>
  <dimension ref="B1:J1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16.98"/>
    <col collapsed="false" customWidth="true" hidden="false" outlineLevel="0" max="9" min="3" style="1" width="20"/>
    <col collapsed="false" customWidth="true" hidden="false" outlineLevel="0" max="10" min="10" style="1" width="3"/>
    <col collapsed="false" customWidth="true" hidden="false" outlineLevel="0" max="11" min="11" style="1" width="1.51"/>
  </cols>
  <sheetData>
    <row r="1" customFormat="false" ht="9.75" hidden="false" customHeight="true" outlineLevel="0" collapsed="false"/>
    <row r="2" customFormat="false" ht="54.75" hidden="false" customHeight="true" outlineLevel="0" collapsed="false">
      <c r="B2" s="38" t="s">
        <v>177</v>
      </c>
      <c r="C2" s="38"/>
      <c r="D2" s="38"/>
      <c r="E2" s="38"/>
      <c r="F2" s="38"/>
      <c r="G2" s="38"/>
      <c r="H2" s="38"/>
      <c r="I2" s="38"/>
      <c r="J2" s="38"/>
    </row>
    <row r="3" customFormat="false" ht="9.75" hidden="false" customHeight="true" outlineLevel="0" collapsed="false"/>
    <row r="4" customFormat="false" ht="30" hidden="false" customHeight="true" outlineLevel="0" collapsed="false">
      <c r="B4" s="39" t="s">
        <v>255</v>
      </c>
      <c r="C4" s="39"/>
      <c r="D4" s="39"/>
      <c r="E4" s="39"/>
      <c r="F4" s="39"/>
      <c r="G4" s="39"/>
      <c r="H4" s="39"/>
      <c r="I4" s="39"/>
      <c r="J4" s="39"/>
    </row>
    <row r="5" customFormat="false" ht="7.5" hidden="false" customHeight="true" outlineLevel="0" collapsed="false"/>
    <row r="6" customFormat="false" ht="7.5" hidden="false" customHeight="true" outlineLevel="0" collapsed="false"/>
    <row r="7" customFormat="false" ht="24" hidden="false" customHeight="true" outlineLevel="0" collapsed="false">
      <c r="B7" s="40" t="s">
        <v>179</v>
      </c>
      <c r="C7" s="40"/>
      <c r="D7" s="40"/>
      <c r="E7" s="40"/>
      <c r="F7" s="40"/>
      <c r="G7" s="40"/>
      <c r="H7" s="40"/>
      <c r="I7" s="40"/>
    </row>
    <row r="8" customFormat="false" ht="21.75" hidden="false" customHeight="true" outlineLevel="0" collapsed="false">
      <c r="B8" s="41" t="s">
        <v>180</v>
      </c>
      <c r="C8" s="42" t="s">
        <v>119</v>
      </c>
      <c r="D8" s="42"/>
      <c r="E8" s="42"/>
      <c r="F8" s="41" t="s">
        <v>181</v>
      </c>
      <c r="G8" s="42" t="s">
        <v>120</v>
      </c>
      <c r="H8" s="42"/>
      <c r="I8" s="42"/>
    </row>
    <row r="9" customFormat="false" ht="21.75" hidden="false" customHeight="true" outlineLevel="0" collapsed="false">
      <c r="B9" s="41" t="s">
        <v>9</v>
      </c>
      <c r="C9" s="43" t="s">
        <v>13</v>
      </c>
      <c r="D9" s="43"/>
      <c r="E9" s="43"/>
      <c r="F9" s="41" t="s">
        <v>12</v>
      </c>
      <c r="G9" s="43" t="s">
        <v>14</v>
      </c>
      <c r="H9" s="43"/>
      <c r="I9" s="43"/>
    </row>
    <row r="10" customFormat="false" ht="21.75" hidden="false" customHeight="true" outlineLevel="0" collapsed="false">
      <c r="B10" s="41" t="s">
        <v>22</v>
      </c>
      <c r="C10" s="42" t="s">
        <v>84</v>
      </c>
      <c r="D10" s="42"/>
      <c r="E10" s="42"/>
      <c r="F10" s="41" t="s">
        <v>45</v>
      </c>
      <c r="G10" s="42" t="s">
        <v>121</v>
      </c>
      <c r="H10" s="42"/>
      <c r="I10" s="42"/>
    </row>
    <row r="11" customFormat="false" ht="21.75" hidden="false" customHeight="true" outlineLevel="0" collapsed="false"/>
    <row r="12" customFormat="false" ht="24" hidden="false" customHeight="true" outlineLevel="0" collapsed="false">
      <c r="B12" s="44" t="s">
        <v>182</v>
      </c>
      <c r="C12" s="44"/>
      <c r="D12" s="44"/>
      <c r="E12" s="44"/>
      <c r="F12" s="44" t="s">
        <v>183</v>
      </c>
      <c r="G12" s="44"/>
      <c r="H12" s="44"/>
      <c r="I12" s="44"/>
    </row>
    <row r="13" customFormat="false" ht="21.75" hidden="false" customHeight="true" outlineLevel="0" collapsed="false">
      <c r="B13" s="45" t="s">
        <v>46</v>
      </c>
      <c r="C13" s="42" t="s">
        <v>122</v>
      </c>
      <c r="D13" s="42"/>
      <c r="E13" s="42"/>
      <c r="F13" s="45" t="s">
        <v>184</v>
      </c>
      <c r="G13" s="42" t="s">
        <v>125</v>
      </c>
      <c r="H13" s="42"/>
      <c r="I13" s="42"/>
    </row>
    <row r="14" customFormat="false" ht="21.75" hidden="false" customHeight="true" outlineLevel="0" collapsed="false">
      <c r="B14" s="45" t="s">
        <v>185</v>
      </c>
      <c r="C14" s="43" t="s">
        <v>123</v>
      </c>
      <c r="D14" s="43"/>
      <c r="E14" s="43"/>
      <c r="F14" s="45" t="s">
        <v>186</v>
      </c>
      <c r="G14" s="43" t="s">
        <v>126</v>
      </c>
      <c r="H14" s="43"/>
      <c r="I14" s="43"/>
    </row>
    <row r="15" customFormat="false" ht="21.75" hidden="false" customHeight="true" outlineLevel="0" collapsed="false">
      <c r="B15" s="45" t="s">
        <v>187</v>
      </c>
      <c r="C15" s="42" t="n">
        <v>16</v>
      </c>
      <c r="D15" s="42"/>
      <c r="E15" s="42"/>
      <c r="F15" s="45" t="s">
        <v>54</v>
      </c>
      <c r="G15" s="42" t="s">
        <v>127</v>
      </c>
      <c r="H15" s="42"/>
      <c r="I15" s="42"/>
    </row>
    <row r="16" customFormat="false" ht="21.75" hidden="false" customHeight="true" outlineLevel="0" collapsed="false">
      <c r="B16" s="45" t="s">
        <v>188</v>
      </c>
      <c r="C16" s="43" t="n">
        <v>64</v>
      </c>
      <c r="D16" s="43"/>
      <c r="E16" s="43"/>
      <c r="F16" s="45" t="s">
        <v>55</v>
      </c>
      <c r="G16" s="43" t="s">
        <v>128</v>
      </c>
      <c r="H16" s="43"/>
      <c r="I16" s="43"/>
    </row>
    <row r="17" customFormat="false" ht="21.75" hidden="false" customHeight="true" outlineLevel="0" collapsed="false">
      <c r="B17" s="45" t="s">
        <v>189</v>
      </c>
      <c r="C17" s="42" t="n">
        <v>2000</v>
      </c>
      <c r="D17" s="42"/>
      <c r="E17" s="42"/>
    </row>
    <row r="18" customFormat="false" ht="21.75" hidden="false" customHeight="true" outlineLevel="0" collapsed="false">
      <c r="B18" s="45" t="s">
        <v>190</v>
      </c>
      <c r="C18" s="43" t="s">
        <v>124</v>
      </c>
      <c r="D18" s="43"/>
      <c r="E18" s="43"/>
    </row>
    <row r="19" customFormat="false" ht="21.75" hidden="false" customHeight="true" outlineLevel="0" collapsed="false"/>
    <row r="20" customFormat="false" ht="24" hidden="false" customHeight="true" outlineLevel="0" collapsed="false">
      <c r="B20" s="46" t="s">
        <v>191</v>
      </c>
      <c r="C20" s="46"/>
      <c r="D20" s="46"/>
      <c r="E20" s="46"/>
      <c r="F20" s="46"/>
      <c r="G20" s="46"/>
      <c r="H20" s="46"/>
      <c r="I20" s="46"/>
    </row>
    <row r="21" customFormat="false" ht="21.75" hidden="false" customHeight="true" outlineLevel="0" collapsed="false">
      <c r="B21" s="47" t="s">
        <v>56</v>
      </c>
      <c r="C21" s="43" t="s">
        <v>129</v>
      </c>
      <c r="D21" s="43"/>
      <c r="E21" s="43"/>
      <c r="F21" s="43"/>
      <c r="G21" s="43"/>
      <c r="H21" s="43"/>
      <c r="I21" s="43"/>
    </row>
    <row r="22" customFormat="false" ht="21.75" hidden="false" customHeight="true" outlineLevel="0" collapsed="false">
      <c r="B22" s="47" t="s">
        <v>192</v>
      </c>
      <c r="C22" s="42" t="s">
        <v>130</v>
      </c>
      <c r="D22" s="42"/>
      <c r="E22" s="42"/>
      <c r="F22" s="42"/>
      <c r="G22" s="42"/>
      <c r="H22" s="42"/>
      <c r="I22" s="42"/>
    </row>
    <row r="23" customFormat="false" ht="21.75" hidden="false" customHeight="true" outlineLevel="0" collapsed="false">
      <c r="B23" s="47" t="s">
        <v>193</v>
      </c>
      <c r="C23" s="43" t="s">
        <v>131</v>
      </c>
      <c r="D23" s="43"/>
      <c r="E23" s="43"/>
      <c r="F23" s="43"/>
      <c r="G23" s="43"/>
      <c r="H23" s="43"/>
      <c r="I23" s="43"/>
    </row>
    <row r="24" customFormat="false" ht="21.75" hidden="false" customHeight="true" outlineLevel="0" collapsed="false"/>
    <row r="25" customFormat="false" ht="24" hidden="false" customHeight="true" outlineLevel="0" collapsed="false">
      <c r="B25" s="40" t="s">
        <v>194</v>
      </c>
      <c r="C25" s="40"/>
      <c r="D25" s="40"/>
      <c r="E25" s="40"/>
      <c r="F25" s="40"/>
      <c r="G25" s="40"/>
      <c r="H25" s="40"/>
      <c r="I25" s="40"/>
    </row>
    <row r="26" customFormat="false" ht="21.75" hidden="false" customHeight="true" outlineLevel="0" collapsed="false">
      <c r="B26" s="48" t="s">
        <v>195</v>
      </c>
      <c r="C26" s="48"/>
      <c r="D26" s="48" t="s">
        <v>196</v>
      </c>
      <c r="E26" s="48"/>
      <c r="F26" s="48"/>
      <c r="G26" s="48"/>
      <c r="H26" s="48" t="s">
        <v>197</v>
      </c>
      <c r="I26" s="48"/>
    </row>
    <row r="27" customFormat="false" ht="21.75" hidden="false" customHeight="true" outlineLevel="0" collapsed="false">
      <c r="B27" s="49" t="s">
        <v>256</v>
      </c>
      <c r="C27" s="49"/>
      <c r="D27" s="49" t="s">
        <v>257</v>
      </c>
      <c r="E27" s="49"/>
      <c r="F27" s="49"/>
      <c r="G27" s="49"/>
      <c r="H27" s="49" t="s">
        <v>200</v>
      </c>
      <c r="I27" s="49"/>
    </row>
    <row r="28" customFormat="false" ht="21.75" hidden="false" customHeight="true" outlineLevel="0" collapsed="false">
      <c r="B28" s="50" t="s">
        <v>258</v>
      </c>
      <c r="C28" s="50"/>
      <c r="D28" s="50" t="s">
        <v>259</v>
      </c>
      <c r="E28" s="50"/>
      <c r="F28" s="50"/>
      <c r="G28" s="50"/>
      <c r="H28" s="50" t="s">
        <v>260</v>
      </c>
      <c r="I28" s="50"/>
    </row>
    <row r="29" customFormat="false" ht="21.75" hidden="false" customHeight="true" outlineLevel="0" collapsed="false">
      <c r="B29" s="49" t="s">
        <v>261</v>
      </c>
      <c r="C29" s="49"/>
      <c r="D29" s="49" t="s">
        <v>262</v>
      </c>
      <c r="E29" s="49"/>
      <c r="F29" s="49"/>
      <c r="G29" s="49"/>
      <c r="H29" s="49" t="s">
        <v>200</v>
      </c>
      <c r="I29" s="49"/>
    </row>
    <row r="30" customFormat="false" ht="21.75" hidden="false" customHeight="true" outlineLevel="0" collapsed="false">
      <c r="B30" s="50"/>
      <c r="C30" s="50"/>
      <c r="D30" s="50"/>
      <c r="E30" s="50"/>
      <c r="F30" s="50"/>
      <c r="G30" s="50"/>
      <c r="H30" s="50"/>
      <c r="I30" s="50"/>
    </row>
    <row r="31" customFormat="false" ht="21.75" hidden="false" customHeight="true" outlineLevel="0" collapsed="false">
      <c r="B31" s="49"/>
      <c r="C31" s="49"/>
      <c r="D31" s="49"/>
      <c r="E31" s="49"/>
      <c r="F31" s="49"/>
      <c r="G31" s="49"/>
      <c r="H31" s="49"/>
      <c r="I31" s="49"/>
    </row>
    <row r="32" customFormat="false" ht="21.75" hidden="false" customHeight="true" outlineLevel="0" collapsed="false">
      <c r="B32" s="50"/>
      <c r="C32" s="50"/>
      <c r="D32" s="50"/>
      <c r="E32" s="50"/>
      <c r="F32" s="50"/>
      <c r="G32" s="50"/>
      <c r="H32" s="50"/>
      <c r="I32" s="50"/>
    </row>
    <row r="33" customFormat="false" ht="21.75" hidden="false" customHeight="true" outlineLevel="0" collapsed="false">
      <c r="B33" s="41" t="s">
        <v>59</v>
      </c>
      <c r="C33" s="43" t="s">
        <v>132</v>
      </c>
      <c r="D33" s="43"/>
      <c r="E33" s="43"/>
      <c r="F33" s="43"/>
      <c r="G33" s="43"/>
      <c r="H33" s="43"/>
      <c r="I33" s="43"/>
    </row>
    <row r="34" customFormat="false" ht="21.75" hidden="false" customHeight="true" outlineLevel="0" collapsed="false">
      <c r="B34" s="41" t="s">
        <v>206</v>
      </c>
      <c r="C34" s="42" t="s">
        <v>133</v>
      </c>
      <c r="D34" s="42"/>
      <c r="E34" s="42"/>
      <c r="F34" s="42"/>
      <c r="G34" s="42"/>
      <c r="H34" s="42"/>
      <c r="I34" s="42"/>
    </row>
    <row r="35" customFormat="false" ht="21.75" hidden="false" customHeight="true" outlineLevel="0" collapsed="false">
      <c r="B35" s="41" t="s">
        <v>207</v>
      </c>
      <c r="C35" s="43" t="s">
        <v>134</v>
      </c>
      <c r="D35" s="43"/>
      <c r="E35" s="43"/>
      <c r="F35" s="43"/>
      <c r="G35" s="43"/>
      <c r="H35" s="43"/>
      <c r="I35" s="43"/>
    </row>
    <row r="36" customFormat="false" ht="21.75" hidden="false" customHeight="true" outlineLevel="0" collapsed="false"/>
    <row r="37" customFormat="false" ht="24" hidden="false" customHeight="true" outlineLevel="0" collapsed="false">
      <c r="B37" s="44" t="s">
        <v>208</v>
      </c>
      <c r="C37" s="44"/>
      <c r="D37" s="44"/>
      <c r="E37" s="44"/>
      <c r="F37" s="44" t="s">
        <v>209</v>
      </c>
      <c r="G37" s="44"/>
      <c r="H37" s="44"/>
      <c r="I37" s="44"/>
    </row>
    <row r="38" customFormat="false" ht="21.75" hidden="false" customHeight="true" outlineLevel="0" collapsed="false">
      <c r="B38" s="51" t="s">
        <v>210</v>
      </c>
      <c r="C38" s="51"/>
      <c r="D38" s="52" t="s">
        <v>211</v>
      </c>
      <c r="E38" s="52" t="s">
        <v>212</v>
      </c>
      <c r="F38" s="51" t="s">
        <v>210</v>
      </c>
      <c r="G38" s="51"/>
      <c r="H38" s="52" t="s">
        <v>213</v>
      </c>
      <c r="I38" s="52" t="s">
        <v>212</v>
      </c>
    </row>
    <row r="39" customFormat="false" ht="21.75" hidden="false" customHeight="true" outlineLevel="0" collapsed="false">
      <c r="B39" s="49" t="s">
        <v>128</v>
      </c>
      <c r="C39" s="49"/>
      <c r="D39" s="53" t="s">
        <v>57</v>
      </c>
      <c r="E39" s="53" t="s">
        <v>263</v>
      </c>
      <c r="F39" s="49" t="s">
        <v>128</v>
      </c>
      <c r="G39" s="49"/>
      <c r="H39" s="53" t="s">
        <v>264</v>
      </c>
      <c r="I39" s="53" t="s">
        <v>263</v>
      </c>
    </row>
    <row r="40" customFormat="false" ht="21.75" hidden="false" customHeight="true" outlineLevel="0" collapsed="false">
      <c r="B40" s="50" t="s">
        <v>265</v>
      </c>
      <c r="C40" s="50"/>
      <c r="D40" s="54" t="s">
        <v>266</v>
      </c>
      <c r="E40" s="54" t="s">
        <v>263</v>
      </c>
      <c r="F40" s="50" t="s">
        <v>265</v>
      </c>
      <c r="G40" s="50"/>
      <c r="H40" s="54" t="s">
        <v>264</v>
      </c>
      <c r="I40" s="54" t="s">
        <v>263</v>
      </c>
    </row>
    <row r="41" customFormat="false" ht="21.75" hidden="false" customHeight="true" outlineLevel="0" collapsed="false">
      <c r="B41" s="49" t="s">
        <v>169</v>
      </c>
      <c r="C41" s="49"/>
      <c r="D41" s="53" t="s">
        <v>169</v>
      </c>
      <c r="E41" s="53" t="s">
        <v>169</v>
      </c>
      <c r="F41" s="49" t="s">
        <v>169</v>
      </c>
      <c r="G41" s="49"/>
      <c r="H41" s="53" t="s">
        <v>169</v>
      </c>
      <c r="I41" s="53" t="s">
        <v>169</v>
      </c>
    </row>
    <row r="42" customFormat="false" ht="21.75" hidden="false" customHeight="true" outlineLevel="0" collapsed="false">
      <c r="B42" s="50"/>
      <c r="C42" s="50"/>
      <c r="D42" s="54"/>
      <c r="E42" s="54"/>
      <c r="F42" s="50"/>
      <c r="G42" s="50"/>
      <c r="H42" s="54"/>
      <c r="I42" s="54"/>
    </row>
    <row r="43" customFormat="false" ht="21.75" hidden="false" customHeight="true" outlineLevel="0" collapsed="false">
      <c r="B43" s="49"/>
      <c r="C43" s="49"/>
      <c r="D43" s="53"/>
      <c r="E43" s="53"/>
      <c r="F43" s="49"/>
      <c r="G43" s="49"/>
      <c r="H43" s="53"/>
      <c r="I43" s="53"/>
    </row>
    <row r="44" customFormat="false" ht="21.75" hidden="false" customHeight="true" outlineLevel="0" collapsed="false">
      <c r="B44" s="50"/>
      <c r="C44" s="50"/>
      <c r="D44" s="54"/>
      <c r="E44" s="54"/>
      <c r="F44" s="50"/>
      <c r="G44" s="50"/>
      <c r="H44" s="54"/>
      <c r="I44" s="54"/>
    </row>
    <row r="45" customFormat="false" ht="21.75" hidden="false" customHeight="true" outlineLevel="0" collapsed="false"/>
    <row r="46" customFormat="false" ht="24" hidden="false" customHeight="true" outlineLevel="0" collapsed="false">
      <c r="B46" s="55" t="s">
        <v>223</v>
      </c>
      <c r="C46" s="55"/>
      <c r="D46" s="55"/>
      <c r="E46" s="55"/>
      <c r="F46" s="55" t="s">
        <v>224</v>
      </c>
      <c r="G46" s="55"/>
      <c r="H46" s="55"/>
      <c r="I46" s="55"/>
    </row>
    <row r="47" customFormat="false" ht="21.75" hidden="false" customHeight="true" outlineLevel="0" collapsed="false">
      <c r="B47" s="56" t="s">
        <v>225</v>
      </c>
      <c r="C47" s="42" t="s">
        <v>135</v>
      </c>
      <c r="D47" s="42"/>
      <c r="E47" s="42"/>
      <c r="F47" s="56" t="s">
        <v>226</v>
      </c>
      <c r="G47" s="42" t="s">
        <v>104</v>
      </c>
      <c r="H47" s="42"/>
      <c r="I47" s="42"/>
    </row>
    <row r="48" customFormat="false" ht="21.75" hidden="false" customHeight="true" outlineLevel="0" collapsed="false">
      <c r="B48" s="56" t="s">
        <v>227</v>
      </c>
      <c r="C48" s="43" t="s">
        <v>136</v>
      </c>
      <c r="D48" s="43"/>
      <c r="E48" s="43"/>
      <c r="F48" s="56" t="s">
        <v>68</v>
      </c>
      <c r="G48" s="43" t="s">
        <v>138</v>
      </c>
      <c r="H48" s="43"/>
      <c r="I48" s="43"/>
    </row>
    <row r="49" customFormat="false" ht="21.75" hidden="false" customHeight="true" outlineLevel="0" collapsed="false">
      <c r="B49" s="56" t="s">
        <v>64</v>
      </c>
      <c r="C49" s="42" t="s">
        <v>137</v>
      </c>
      <c r="D49" s="42"/>
      <c r="E49" s="42"/>
      <c r="F49" s="56" t="s">
        <v>69</v>
      </c>
      <c r="G49" s="42" t="s">
        <v>139</v>
      </c>
      <c r="H49" s="42"/>
      <c r="I49" s="42"/>
    </row>
    <row r="50" customFormat="false" ht="21.75" hidden="false" customHeight="true" outlineLevel="0" collapsed="false">
      <c r="B50" s="56" t="s">
        <v>228</v>
      </c>
      <c r="C50" s="43" t="s">
        <v>102</v>
      </c>
      <c r="D50" s="43"/>
      <c r="E50" s="43"/>
      <c r="F50" s="56" t="s">
        <v>229</v>
      </c>
      <c r="G50" s="43" t="s">
        <v>140</v>
      </c>
      <c r="H50" s="43"/>
      <c r="I50" s="43"/>
    </row>
    <row r="51" customFormat="false" ht="21.75" hidden="false" customHeight="true" outlineLevel="0" collapsed="false">
      <c r="B51" s="56" t="s">
        <v>230</v>
      </c>
      <c r="C51" s="42" t="s">
        <v>106</v>
      </c>
      <c r="D51" s="42"/>
      <c r="E51" s="42"/>
      <c r="F51" s="56" t="s">
        <v>231</v>
      </c>
      <c r="G51" s="42" t="s">
        <v>147</v>
      </c>
      <c r="H51" s="42"/>
      <c r="I51" s="42"/>
    </row>
    <row r="52" customFormat="false" ht="21.75" hidden="false" customHeight="true" outlineLevel="0" collapsed="false"/>
    <row r="53" customFormat="false" ht="24" hidden="false" customHeight="true" outlineLevel="0" collapsed="false">
      <c r="B53" s="46" t="s">
        <v>232</v>
      </c>
      <c r="C53" s="46"/>
      <c r="D53" s="46"/>
      <c r="E53" s="46"/>
      <c r="F53" s="46" t="s">
        <v>233</v>
      </c>
      <c r="G53" s="46"/>
      <c r="H53" s="46"/>
      <c r="I53" s="46"/>
    </row>
    <row r="54" customFormat="false" ht="21.75" hidden="false" customHeight="true" outlineLevel="0" collapsed="false">
      <c r="B54" s="47" t="s">
        <v>234</v>
      </c>
      <c r="C54" s="42" t="s">
        <v>108</v>
      </c>
      <c r="D54" s="42"/>
      <c r="E54" s="42"/>
      <c r="F54" s="47" t="s">
        <v>235</v>
      </c>
      <c r="G54" s="42" t="s">
        <v>144</v>
      </c>
      <c r="H54" s="42"/>
      <c r="I54" s="42"/>
    </row>
    <row r="55" customFormat="false" ht="21.75" hidden="false" customHeight="true" outlineLevel="0" collapsed="false">
      <c r="B55" s="47" t="s">
        <v>236</v>
      </c>
      <c r="C55" s="43" t="s">
        <v>141</v>
      </c>
      <c r="D55" s="43"/>
      <c r="E55" s="43"/>
      <c r="F55" s="47" t="s">
        <v>237</v>
      </c>
      <c r="G55" s="43" t="s">
        <v>145</v>
      </c>
      <c r="H55" s="43"/>
      <c r="I55" s="43"/>
    </row>
    <row r="56" customFormat="false" ht="21.75" hidden="false" customHeight="true" outlineLevel="0" collapsed="false">
      <c r="B56" s="47" t="s">
        <v>238</v>
      </c>
      <c r="C56" s="42" t="s">
        <v>142</v>
      </c>
      <c r="D56" s="42"/>
      <c r="E56" s="42"/>
      <c r="F56" s="47" t="s">
        <v>239</v>
      </c>
      <c r="G56" s="42" t="s">
        <v>146</v>
      </c>
      <c r="H56" s="42"/>
      <c r="I56" s="42"/>
    </row>
    <row r="57" customFormat="false" ht="21.75" hidden="false" customHeight="true" outlineLevel="0" collapsed="false">
      <c r="B57" s="47" t="s">
        <v>240</v>
      </c>
      <c r="C57" s="43" t="s">
        <v>143</v>
      </c>
      <c r="D57" s="43"/>
      <c r="E57" s="43"/>
      <c r="F57" s="47" t="s">
        <v>241</v>
      </c>
      <c r="G57" s="43" t="s">
        <v>148</v>
      </c>
      <c r="H57" s="43"/>
      <c r="I57" s="43"/>
    </row>
    <row r="58" customFormat="false" ht="21.75" hidden="false" customHeight="true" outlineLevel="0" collapsed="false">
      <c r="B58" s="47" t="s">
        <v>242</v>
      </c>
      <c r="C58" s="42" t="s">
        <v>103</v>
      </c>
      <c r="D58" s="42"/>
      <c r="E58" s="42"/>
      <c r="F58" s="47" t="s">
        <v>243</v>
      </c>
      <c r="G58" s="42" t="s">
        <v>149</v>
      </c>
      <c r="H58" s="42"/>
      <c r="I58" s="42"/>
    </row>
    <row r="59" customFormat="false" ht="21.75" hidden="false" customHeight="true" outlineLevel="0" collapsed="false"/>
    <row r="60" customFormat="false" ht="21.75" hidden="false" customHeight="true" outlineLevel="0" collapsed="false"/>
    <row r="61" customFormat="false" ht="25.5" hidden="false" customHeight="true" outlineLevel="0" collapsed="false">
      <c r="B61" s="57" t="s">
        <v>244</v>
      </c>
      <c r="C61" s="57"/>
      <c r="D61" s="57"/>
      <c r="E61" s="57"/>
      <c r="F61" s="57"/>
      <c r="G61" s="57"/>
      <c r="H61" s="57"/>
      <c r="I61" s="57"/>
      <c r="J61" s="57"/>
    </row>
    <row r="62" customFormat="false" ht="21.75" hidden="false" customHeight="true" outlineLevel="0" collapsed="false">
      <c r="B62" s="52" t="s">
        <v>245</v>
      </c>
      <c r="C62" s="51" t="s">
        <v>246</v>
      </c>
      <c r="D62" s="51"/>
      <c r="E62" s="51" t="s">
        <v>195</v>
      </c>
      <c r="F62" s="51"/>
      <c r="G62" s="51" t="s">
        <v>196</v>
      </c>
      <c r="H62" s="51"/>
      <c r="I62" s="52" t="s">
        <v>197</v>
      </c>
    </row>
    <row r="63" customFormat="false" ht="21.75" hidden="false" customHeight="true" outlineLevel="0" collapsed="false">
      <c r="B63" s="53" t="n">
        <v>1</v>
      </c>
      <c r="C63" s="49" t="s">
        <v>119</v>
      </c>
      <c r="D63" s="49"/>
      <c r="E63" s="49" t="s">
        <v>256</v>
      </c>
      <c r="F63" s="49"/>
      <c r="G63" s="49" t="s">
        <v>257</v>
      </c>
      <c r="H63" s="49"/>
      <c r="I63" s="53" t="s">
        <v>200</v>
      </c>
    </row>
    <row r="64" customFormat="false" ht="21.75" hidden="false" customHeight="true" outlineLevel="0" collapsed="false">
      <c r="B64" s="54" t="n">
        <v>2</v>
      </c>
      <c r="C64" s="50" t="s">
        <v>119</v>
      </c>
      <c r="D64" s="50"/>
      <c r="E64" s="50" t="s">
        <v>258</v>
      </c>
      <c r="F64" s="50"/>
      <c r="G64" s="50" t="s">
        <v>259</v>
      </c>
      <c r="H64" s="50"/>
      <c r="I64" s="54" t="s">
        <v>260</v>
      </c>
    </row>
    <row r="65" customFormat="false" ht="21.75" hidden="false" customHeight="true" outlineLevel="0" collapsed="false">
      <c r="B65" s="53" t="n">
        <v>3</v>
      </c>
      <c r="C65" s="49" t="s">
        <v>119</v>
      </c>
      <c r="D65" s="49"/>
      <c r="E65" s="49" t="s">
        <v>261</v>
      </c>
      <c r="F65" s="49"/>
      <c r="G65" s="49" t="s">
        <v>262</v>
      </c>
      <c r="H65" s="49"/>
      <c r="I65" s="53" t="s">
        <v>200</v>
      </c>
    </row>
    <row r="66" customFormat="false" ht="21.75" hidden="false" customHeight="true" outlineLevel="0" collapsed="false">
      <c r="B66" s="54" t="n">
        <v>4</v>
      </c>
      <c r="C66" s="50"/>
      <c r="D66" s="50"/>
      <c r="E66" s="50"/>
      <c r="F66" s="50"/>
      <c r="G66" s="50"/>
      <c r="H66" s="50"/>
      <c r="I66" s="54"/>
    </row>
    <row r="67" customFormat="false" ht="21.75" hidden="false" customHeight="true" outlineLevel="0" collapsed="false">
      <c r="B67" s="53" t="n">
        <v>5</v>
      </c>
      <c r="C67" s="49"/>
      <c r="D67" s="49"/>
      <c r="E67" s="49"/>
      <c r="F67" s="49"/>
      <c r="G67" s="49"/>
      <c r="H67" s="49"/>
      <c r="I67" s="53"/>
    </row>
    <row r="68" customFormat="false" ht="21.75" hidden="false" customHeight="true" outlineLevel="0" collapsed="false">
      <c r="B68" s="54" t="n">
        <v>6</v>
      </c>
      <c r="C68" s="50"/>
      <c r="D68" s="50"/>
      <c r="E68" s="50"/>
      <c r="F68" s="50"/>
      <c r="G68" s="50"/>
      <c r="H68" s="50"/>
      <c r="I68" s="54"/>
    </row>
    <row r="69" customFormat="false" ht="21.75" hidden="false" customHeight="true" outlineLevel="0" collapsed="false">
      <c r="B69" s="53" t="n">
        <v>7</v>
      </c>
      <c r="C69" s="49"/>
      <c r="D69" s="49"/>
      <c r="E69" s="49"/>
      <c r="F69" s="49"/>
      <c r="G69" s="49"/>
      <c r="H69" s="49"/>
      <c r="I69" s="53"/>
    </row>
    <row r="70" customFormat="false" ht="21.75" hidden="false" customHeight="true" outlineLevel="0" collapsed="false">
      <c r="B70" s="54" t="n">
        <v>8</v>
      </c>
      <c r="C70" s="50"/>
      <c r="D70" s="50"/>
      <c r="E70" s="50"/>
      <c r="F70" s="50"/>
      <c r="G70" s="50"/>
      <c r="H70" s="50"/>
      <c r="I70" s="54"/>
    </row>
    <row r="71" customFormat="false" ht="21.75" hidden="false" customHeight="true" outlineLevel="0" collapsed="false">
      <c r="B71" s="53" t="n">
        <v>9</v>
      </c>
      <c r="C71" s="49"/>
      <c r="D71" s="49"/>
      <c r="E71" s="49"/>
      <c r="F71" s="49"/>
      <c r="G71" s="49"/>
      <c r="H71" s="49"/>
      <c r="I71" s="53"/>
    </row>
    <row r="72" customFormat="false" ht="21.75" hidden="false" customHeight="true" outlineLevel="0" collapsed="false">
      <c r="B72" s="54" t="n">
        <v>10</v>
      </c>
      <c r="C72" s="50"/>
      <c r="D72" s="50"/>
      <c r="E72" s="50"/>
      <c r="F72" s="50"/>
      <c r="G72" s="50"/>
      <c r="H72" s="50"/>
      <c r="I72" s="54"/>
    </row>
    <row r="73" customFormat="false" ht="21.75" hidden="false" customHeight="true" outlineLevel="0" collapsed="false"/>
    <row r="74" customFormat="false" ht="21.75" hidden="false" customHeight="true" outlineLevel="0" collapsed="false"/>
    <row r="75" customFormat="false" ht="25.5" hidden="false" customHeight="true" outlineLevel="0" collapsed="false">
      <c r="B75" s="57" t="s">
        <v>247</v>
      </c>
      <c r="C75" s="57"/>
      <c r="D75" s="57"/>
      <c r="E75" s="57"/>
      <c r="F75" s="57"/>
      <c r="G75" s="57"/>
      <c r="H75" s="57"/>
      <c r="I75" s="57"/>
      <c r="J75" s="57"/>
    </row>
    <row r="76" customFormat="false" ht="21.75" hidden="false" customHeight="true" outlineLevel="0" collapsed="false">
      <c r="B76" s="22" t="s">
        <v>245</v>
      </c>
      <c r="C76" s="58" t="s">
        <v>246</v>
      </c>
      <c r="D76" s="58"/>
      <c r="E76" s="58" t="s">
        <v>248</v>
      </c>
      <c r="F76" s="58"/>
      <c r="G76" s="22" t="s">
        <v>249</v>
      </c>
      <c r="H76" s="22" t="s">
        <v>250</v>
      </c>
      <c r="I76" s="12" t="s">
        <v>251</v>
      </c>
    </row>
    <row r="77" customFormat="false" ht="21.75" hidden="false" customHeight="true" outlineLevel="0" collapsed="false">
      <c r="B77" s="53" t="n">
        <v>1</v>
      </c>
      <c r="C77" s="49" t="s">
        <v>119</v>
      </c>
      <c r="D77" s="49"/>
      <c r="E77" s="49" t="s">
        <v>128</v>
      </c>
      <c r="F77" s="49"/>
      <c r="G77" s="53" t="s">
        <v>264</v>
      </c>
      <c r="H77" s="53" t="s">
        <v>263</v>
      </c>
      <c r="I77" s="59" t="n">
        <f aca="true">IFERROR(DATEVALUE("2026-08-20")-TODAY(),"—")</f>
        <v>125</v>
      </c>
    </row>
    <row r="78" customFormat="false" ht="21.75" hidden="false" customHeight="true" outlineLevel="0" collapsed="false">
      <c r="B78" s="54" t="n">
        <v>2</v>
      </c>
      <c r="C78" s="50" t="s">
        <v>119</v>
      </c>
      <c r="D78" s="50"/>
      <c r="E78" s="50" t="s">
        <v>265</v>
      </c>
      <c r="F78" s="50"/>
      <c r="G78" s="54" t="s">
        <v>264</v>
      </c>
      <c r="H78" s="54" t="s">
        <v>263</v>
      </c>
      <c r="I78" s="60" t="n">
        <f aca="true">IFERROR(DATEVALUE("2026-08-20")-TODAY(),"—")</f>
        <v>125</v>
      </c>
    </row>
    <row r="79" customFormat="false" ht="21.75" hidden="false" customHeight="true" outlineLevel="0" collapsed="false">
      <c r="B79" s="53" t="n">
        <v>3</v>
      </c>
      <c r="C79" s="49"/>
      <c r="D79" s="49"/>
      <c r="E79" s="49"/>
      <c r="F79" s="49"/>
      <c r="G79" s="53"/>
      <c r="H79" s="53"/>
      <c r="I79" s="59" t="s">
        <v>252</v>
      </c>
    </row>
    <row r="80" customFormat="false" ht="21.75" hidden="false" customHeight="true" outlineLevel="0" collapsed="false">
      <c r="B80" s="54" t="n">
        <v>4</v>
      </c>
      <c r="C80" s="50"/>
      <c r="D80" s="50"/>
      <c r="E80" s="50"/>
      <c r="F80" s="50"/>
      <c r="G80" s="54"/>
      <c r="H80" s="54"/>
      <c r="I80" s="60" t="s">
        <v>252</v>
      </c>
    </row>
    <row r="81" customFormat="false" ht="21.75" hidden="false" customHeight="true" outlineLevel="0" collapsed="false">
      <c r="B81" s="53" t="n">
        <v>5</v>
      </c>
      <c r="C81" s="49"/>
      <c r="D81" s="49"/>
      <c r="E81" s="49"/>
      <c r="F81" s="49"/>
      <c r="G81" s="53"/>
      <c r="H81" s="53"/>
      <c r="I81" s="59" t="s">
        <v>252</v>
      </c>
    </row>
    <row r="82" customFormat="false" ht="21.75" hidden="false" customHeight="true" outlineLevel="0" collapsed="false">
      <c r="B82" s="54" t="n">
        <v>6</v>
      </c>
      <c r="C82" s="50"/>
      <c r="D82" s="50"/>
      <c r="E82" s="50"/>
      <c r="F82" s="50"/>
      <c r="G82" s="54"/>
      <c r="H82" s="54"/>
      <c r="I82" s="60" t="s">
        <v>252</v>
      </c>
    </row>
    <row r="83" customFormat="false" ht="21.75" hidden="false" customHeight="true" outlineLevel="0" collapsed="false">
      <c r="B83" s="53" t="n">
        <v>7</v>
      </c>
      <c r="C83" s="49"/>
      <c r="D83" s="49"/>
      <c r="E83" s="49"/>
      <c r="F83" s="49"/>
      <c r="G83" s="53"/>
      <c r="H83" s="53"/>
      <c r="I83" s="59" t="s">
        <v>252</v>
      </c>
    </row>
    <row r="84" customFormat="false" ht="21.75" hidden="false" customHeight="true" outlineLevel="0" collapsed="false"/>
    <row r="85" customFormat="false" ht="21.75" hidden="false" customHeight="true" outlineLevel="0" collapsed="false"/>
    <row r="86" customFormat="false" ht="25.5" hidden="false" customHeight="true" outlineLevel="0" collapsed="false">
      <c r="B86" s="57" t="s">
        <v>253</v>
      </c>
      <c r="C86" s="57"/>
      <c r="D86" s="57"/>
      <c r="E86" s="57"/>
      <c r="F86" s="57"/>
      <c r="G86" s="57"/>
      <c r="H86" s="57"/>
      <c r="I86" s="57"/>
      <c r="J86" s="57"/>
    </row>
    <row r="87" customFormat="false" ht="21.75" hidden="false" customHeight="true" outlineLevel="0" collapsed="false">
      <c r="B87" s="12" t="s">
        <v>245</v>
      </c>
      <c r="C87" s="61" t="s">
        <v>246</v>
      </c>
      <c r="D87" s="61"/>
      <c r="E87" s="61" t="s">
        <v>254</v>
      </c>
      <c r="F87" s="61"/>
      <c r="G87" s="61"/>
      <c r="H87" s="12" t="s">
        <v>211</v>
      </c>
      <c r="I87" s="12" t="s">
        <v>250</v>
      </c>
    </row>
    <row r="88" customFormat="false" ht="21.75" hidden="false" customHeight="true" outlineLevel="0" collapsed="false">
      <c r="B88" s="53" t="n">
        <v>1</v>
      </c>
      <c r="C88" s="49" t="s">
        <v>119</v>
      </c>
      <c r="D88" s="49"/>
      <c r="E88" s="49" t="s">
        <v>128</v>
      </c>
      <c r="F88" s="49"/>
      <c r="G88" s="49"/>
      <c r="H88" s="53" t="s">
        <v>57</v>
      </c>
      <c r="I88" s="53" t="s">
        <v>263</v>
      </c>
    </row>
    <row r="89" customFormat="false" ht="21.75" hidden="false" customHeight="true" outlineLevel="0" collapsed="false">
      <c r="B89" s="54" t="n">
        <v>2</v>
      </c>
      <c r="C89" s="50" t="s">
        <v>119</v>
      </c>
      <c r="D89" s="50"/>
      <c r="E89" s="50" t="s">
        <v>265</v>
      </c>
      <c r="F89" s="50"/>
      <c r="G89" s="50"/>
      <c r="H89" s="54" t="s">
        <v>266</v>
      </c>
      <c r="I89" s="54" t="s">
        <v>263</v>
      </c>
    </row>
    <row r="90" customFormat="false" ht="21.75" hidden="false" customHeight="true" outlineLevel="0" collapsed="false">
      <c r="B90" s="53" t="n">
        <v>3</v>
      </c>
      <c r="C90" s="49"/>
      <c r="D90" s="49"/>
      <c r="E90" s="49"/>
      <c r="F90" s="49"/>
      <c r="G90" s="49"/>
      <c r="H90" s="53"/>
      <c r="I90" s="53"/>
    </row>
    <row r="91" customFormat="false" ht="21.75" hidden="false" customHeight="true" outlineLevel="0" collapsed="false">
      <c r="B91" s="54" t="n">
        <v>4</v>
      </c>
      <c r="C91" s="50"/>
      <c r="D91" s="50"/>
      <c r="E91" s="50"/>
      <c r="F91" s="50"/>
      <c r="G91" s="50"/>
      <c r="H91" s="54"/>
      <c r="I91" s="54"/>
    </row>
    <row r="92" customFormat="false" ht="21.75" hidden="false" customHeight="true" outlineLevel="0" collapsed="false">
      <c r="B92" s="53" t="n">
        <v>5</v>
      </c>
      <c r="C92" s="49"/>
      <c r="D92" s="49"/>
      <c r="E92" s="49"/>
      <c r="F92" s="49"/>
      <c r="G92" s="49"/>
      <c r="H92" s="53"/>
      <c r="I92" s="53"/>
    </row>
    <row r="93" customFormat="false" ht="21.75" hidden="false" customHeight="true" outlineLevel="0" collapsed="false">
      <c r="B93" s="54" t="n">
        <v>6</v>
      </c>
      <c r="C93" s="50"/>
      <c r="D93" s="50"/>
      <c r="E93" s="50"/>
      <c r="F93" s="50"/>
      <c r="G93" s="50"/>
      <c r="H93" s="54"/>
      <c r="I93" s="54"/>
    </row>
    <row r="94" customFormat="false" ht="21.75" hidden="false" customHeight="true" outlineLevel="0" collapsed="false">
      <c r="B94" s="53" t="n">
        <v>7</v>
      </c>
      <c r="C94" s="49"/>
      <c r="D94" s="49"/>
      <c r="E94" s="49"/>
      <c r="F94" s="49"/>
      <c r="G94" s="49"/>
      <c r="H94" s="53"/>
      <c r="I94" s="53"/>
    </row>
    <row r="95" customFormat="false" ht="21.75" hidden="false" customHeight="true" outlineLevel="0" collapsed="false"/>
    <row r="96" customFormat="false" ht="21.75" hidden="false" customHeight="true" outlineLevel="0" collapsed="false"/>
    <row r="97" customFormat="false" ht="21.75" hidden="false" customHeight="true" outlineLevel="0" collapsed="false"/>
    <row r="98" customFormat="false" ht="21.75" hidden="false" customHeight="true" outlineLevel="0" collapsed="false"/>
    <row r="99" customFormat="false" ht="21.75" hidden="false" customHeight="true" outlineLevel="0" collapsed="false"/>
    <row r="100" customFormat="false" ht="21.75" hidden="false" customHeight="true" outlineLevel="0" collapsed="false"/>
    <row r="101" customFormat="false" ht="21.75" hidden="false" customHeight="true" outlineLevel="0" collapsed="false"/>
    <row r="102" customFormat="false" ht="21.75" hidden="false" customHeight="true" outlineLevel="0" collapsed="false"/>
    <row r="103" customFormat="false" ht="21.75" hidden="false" customHeight="true" outlineLevel="0" collapsed="false"/>
    <row r="104" customFormat="false" ht="21.75" hidden="false" customHeight="true" outlineLevel="0" collapsed="false"/>
    <row r="105" customFormat="false" ht="21.75" hidden="false" customHeight="true" outlineLevel="0" collapsed="false"/>
    <row r="106" customFormat="false" ht="21.75" hidden="false" customHeight="true" outlineLevel="0" collapsed="false"/>
    <row r="107" customFormat="false" ht="21.75" hidden="false" customHeight="true" outlineLevel="0" collapsed="false"/>
    <row r="108" customFormat="false" ht="21.75" hidden="false" customHeight="true" outlineLevel="0" collapsed="false"/>
    <row r="109" customFormat="false" ht="21.75" hidden="false" customHeight="true" outlineLevel="0" collapsed="false"/>
    <row r="110" customFormat="false" ht="21.75" hidden="false" customHeight="true" outlineLevel="0" collapsed="false"/>
    <row r="111" customFormat="false" ht="21.75" hidden="false" customHeight="true" outlineLevel="0" collapsed="false"/>
    <row r="112" customFormat="false" ht="21.75" hidden="false" customHeight="true" outlineLevel="0" collapsed="false"/>
    <row r="113" customFormat="false" ht="21.75" hidden="false" customHeight="true" outlineLevel="0" collapsed="false"/>
    <row r="114" customFormat="false" ht="21.75" hidden="false" customHeight="true" outlineLevel="0" collapsed="false"/>
    <row r="115" customFormat="false" ht="21.75" hidden="false" customHeight="true" outlineLevel="0" collapsed="false"/>
    <row r="116" customFormat="false" ht="21.75" hidden="false" customHeight="true" outlineLevel="0" collapsed="false"/>
    <row r="117" customFormat="false" ht="21.75" hidden="false" customHeight="true" outlineLevel="0" collapsed="false"/>
    <row r="118" customFormat="false" ht="21.75" hidden="false" customHeight="true" outlineLevel="0" collapsed="false"/>
    <row r="119" customFormat="false" ht="21.75" hidden="false" customHeight="true" outlineLevel="0" collapsed="false"/>
    <row r="120" customFormat="false" ht="21.75" hidden="false" customHeight="true" outlineLevel="0" collapsed="false"/>
    <row r="121" customFormat="false" ht="21.75" hidden="false" customHeight="true" outlineLevel="0" collapsed="false"/>
    <row r="122" customFormat="false" ht="21.75" hidden="false" customHeight="true" outlineLevel="0" collapsed="false"/>
    <row r="123" customFormat="false" ht="21.75" hidden="false" customHeight="true" outlineLevel="0" collapsed="false"/>
    <row r="124" customFormat="false" ht="21.75" hidden="false" customHeight="true" outlineLevel="0" collapsed="false"/>
    <row r="125" customFormat="false" ht="21.75" hidden="false" customHeight="true" outlineLevel="0" collapsed="false"/>
    <row r="126" customFormat="false" ht="21.75" hidden="false" customHeight="true" outlineLevel="0" collapsed="false"/>
    <row r="127" customFormat="false" ht="21.75" hidden="false" customHeight="true" outlineLevel="0" collapsed="false"/>
    <row r="128" customFormat="false" ht="21.75" hidden="false" customHeight="true" outlineLevel="0" collapsed="false"/>
    <row r="129" customFormat="false" ht="21.75" hidden="false" customHeight="true" outlineLevel="0" collapsed="false"/>
    <row r="130" customFormat="false" ht="21.75" hidden="false" customHeight="true" outlineLevel="0" collapsed="false"/>
    <row r="131" customFormat="false" ht="21.75" hidden="false" customHeight="true" outlineLevel="0" collapsed="false"/>
    <row r="132" customFormat="false" ht="21.75" hidden="false" customHeight="true" outlineLevel="0" collapsed="false"/>
    <row r="133" customFormat="false" ht="21.75" hidden="false" customHeight="true" outlineLevel="0" collapsed="false"/>
    <row r="134" customFormat="false" ht="21.75" hidden="false" customHeight="true" outlineLevel="0" collapsed="false"/>
    <row r="135" customFormat="false" ht="21.75" hidden="false" customHeight="true" outlineLevel="0" collapsed="false"/>
    <row r="136" customFormat="false" ht="21.75" hidden="false" customHeight="true" outlineLevel="0" collapsed="false"/>
    <row r="137" customFormat="false" ht="21.75" hidden="false" customHeight="true" outlineLevel="0" collapsed="false"/>
    <row r="138" customFormat="false" ht="21.75" hidden="false" customHeight="true" outlineLevel="0" collapsed="false"/>
    <row r="139" customFormat="false" ht="21.75" hidden="false" customHeight="true" outlineLevel="0" collapsed="false"/>
    <row r="140" customFormat="false" ht="21.75" hidden="false" customHeight="true" outlineLevel="0" collapsed="false"/>
    <row r="141" customFormat="false" ht="21.75" hidden="false" customHeight="true" outlineLevel="0" collapsed="false"/>
    <row r="142" customFormat="false" ht="21.75" hidden="false" customHeight="true" outlineLevel="0" collapsed="false"/>
    <row r="143" customFormat="false" ht="21.75" hidden="false" customHeight="true" outlineLevel="0" collapsed="false"/>
    <row r="144" customFormat="false" ht="21.75" hidden="false" customHeight="true" outlineLevel="0" collapsed="false"/>
    <row r="145" customFormat="false" ht="21.75" hidden="false" customHeight="true" outlineLevel="0" collapsed="false"/>
    <row r="146" customFormat="false" ht="21.75" hidden="false" customHeight="true" outlineLevel="0" collapsed="false"/>
    <row r="147" customFormat="false" ht="21.75" hidden="false" customHeight="true" outlineLevel="0" collapsed="false"/>
    <row r="148" customFormat="false" ht="21.75" hidden="false" customHeight="true" outlineLevel="0" collapsed="false"/>
    <row r="149" customFormat="false" ht="21.75" hidden="false" customHeight="true" outlineLevel="0" collapsed="false"/>
    <row r="150" customFormat="false" ht="21.75" hidden="false" customHeight="true" outlineLevel="0" collapsed="false"/>
    <row r="151" customFormat="false" ht="21.75" hidden="false" customHeight="true" outlineLevel="0" collapsed="false"/>
    <row r="152" customFormat="false" ht="21.75" hidden="false" customHeight="true" outlineLevel="0" collapsed="false"/>
    <row r="153" customFormat="false" ht="21.75" hidden="false" customHeight="true" outlineLevel="0" collapsed="false"/>
    <row r="154" customFormat="false" ht="21.75" hidden="false" customHeight="true" outlineLevel="0" collapsed="false"/>
    <row r="155" customFormat="false" ht="21.75" hidden="false" customHeight="true" outlineLevel="0" collapsed="false"/>
    <row r="156" customFormat="false" ht="21.75" hidden="false" customHeight="true" outlineLevel="0" collapsed="false"/>
    <row r="157" customFormat="false" ht="21.75" hidden="false" customHeight="true" outlineLevel="0" collapsed="false"/>
    <row r="158" customFormat="false" ht="21.75" hidden="false" customHeight="true" outlineLevel="0" collapsed="false"/>
    <row r="159" customFormat="false" ht="21.75" hidden="false" customHeight="true" outlineLevel="0" collapsed="false"/>
    <row r="160" customFormat="false" ht="21.75" hidden="false" customHeight="true" outlineLevel="0" collapsed="false"/>
    <row r="161" customFormat="false" ht="21.75" hidden="false" customHeight="true" outlineLevel="0" collapsed="false"/>
    <row r="162" customFormat="false" ht="21.75" hidden="false" customHeight="true" outlineLevel="0" collapsed="false"/>
    <row r="163" customFormat="false" ht="21.75" hidden="false" customHeight="true" outlineLevel="0" collapsed="false"/>
    <row r="164" customFormat="false" ht="21.75" hidden="false" customHeight="true" outlineLevel="0" collapsed="false"/>
    <row r="165" customFormat="false" ht="21.75" hidden="false" customHeight="true" outlineLevel="0" collapsed="false"/>
    <row r="166" customFormat="false" ht="21.75" hidden="false" customHeight="true" outlineLevel="0" collapsed="false"/>
    <row r="167" customFormat="false" ht="21.75" hidden="false" customHeight="true" outlineLevel="0" collapsed="false"/>
    <row r="168" customFormat="false" ht="21.75" hidden="false" customHeight="true" outlineLevel="0" collapsed="false"/>
    <row r="169" customFormat="false" ht="21.75" hidden="false" customHeight="true" outlineLevel="0" collapsed="false"/>
    <row r="170" customFormat="false" ht="21.75" hidden="false" customHeight="true" outlineLevel="0" collapsed="false"/>
    <row r="171" customFormat="false" ht="21.75" hidden="false" customHeight="true" outlineLevel="0" collapsed="false"/>
    <row r="172" customFormat="false" ht="21.75" hidden="false" customHeight="true" outlineLevel="0" collapsed="false"/>
    <row r="173" customFormat="false" ht="21.75" hidden="false" customHeight="true" outlineLevel="0" collapsed="false"/>
    <row r="174" customFormat="false" ht="21.75" hidden="false" customHeight="true" outlineLevel="0" collapsed="false"/>
    <row r="175" customFormat="false" ht="21.75" hidden="false" customHeight="true" outlineLevel="0" collapsed="false"/>
    <row r="176" customFormat="false" ht="21.75" hidden="false" customHeight="true" outlineLevel="0" collapsed="false"/>
    <row r="177" customFormat="false" ht="21.75" hidden="false" customHeight="true" outlineLevel="0" collapsed="false"/>
    <row r="178" customFormat="false" ht="21.75" hidden="false" customHeight="true" outlineLevel="0" collapsed="false"/>
    <row r="179" customFormat="false" ht="21.75" hidden="false" customHeight="true" outlineLevel="0" collapsed="false"/>
    <row r="180" customFormat="false" ht="21.75" hidden="false" customHeight="true" outlineLevel="0" collapsed="false"/>
    <row r="181" customFormat="false" ht="21.75" hidden="false" customHeight="true" outlineLevel="0" collapsed="false"/>
    <row r="182" customFormat="false" ht="21.75" hidden="false" customHeight="true" outlineLevel="0" collapsed="false"/>
    <row r="183" customFormat="false" ht="21.75" hidden="false" customHeight="true" outlineLevel="0" collapsed="false"/>
    <row r="184" customFormat="false" ht="21.75" hidden="false" customHeight="true" outlineLevel="0" collapsed="false"/>
    <row r="185" customFormat="false" ht="21.75" hidden="false" customHeight="true" outlineLevel="0" collapsed="false"/>
    <row r="186" customFormat="false" ht="21.75" hidden="false" customHeight="true" outlineLevel="0" collapsed="false"/>
    <row r="187" customFormat="false" ht="21.75" hidden="false" customHeight="true" outlineLevel="0" collapsed="false"/>
    <row r="188" customFormat="false" ht="21.75" hidden="false" customHeight="true" outlineLevel="0" collapsed="false"/>
    <row r="189" customFormat="false" ht="21.75" hidden="false" customHeight="true" outlineLevel="0" collapsed="false"/>
    <row r="190" customFormat="false" ht="21.75" hidden="false" customHeight="true" outlineLevel="0" collapsed="false"/>
    <row r="191" customFormat="false" ht="21.75" hidden="false" customHeight="true" outlineLevel="0" collapsed="false"/>
    <row r="192" customFormat="false" ht="21.75" hidden="false" customHeight="true" outlineLevel="0" collapsed="false"/>
    <row r="193" customFormat="false" ht="21.75" hidden="false" customHeight="true" outlineLevel="0" collapsed="false"/>
    <row r="194" customFormat="false" ht="21.75" hidden="false" customHeight="true" outlineLevel="0" collapsed="false"/>
    <row r="195" customFormat="false" ht="21.75" hidden="false" customHeight="true" outlineLevel="0" collapsed="false"/>
    <row r="196" customFormat="false" ht="21.75" hidden="false" customHeight="true" outlineLevel="0" collapsed="false"/>
    <row r="197" customFormat="false" ht="21.75" hidden="false" customHeight="true" outlineLevel="0" collapsed="false"/>
    <row r="198" customFormat="false" ht="21.75" hidden="false" customHeight="true" outlineLevel="0" collapsed="false"/>
    <row r="199" customFormat="false" ht="21.75" hidden="false" customHeight="true" outlineLevel="0" collapsed="false"/>
  </sheetData>
  <mergeCells count="158">
    <mergeCell ref="B2:J2"/>
    <mergeCell ref="B4:J4"/>
    <mergeCell ref="B7:I7"/>
    <mergeCell ref="C8:E8"/>
    <mergeCell ref="G8:I8"/>
    <mergeCell ref="C9:E9"/>
    <mergeCell ref="G9:I9"/>
    <mergeCell ref="C10:E10"/>
    <mergeCell ref="G10:I10"/>
    <mergeCell ref="B12:E12"/>
    <mergeCell ref="F12:I12"/>
    <mergeCell ref="C13:E13"/>
    <mergeCell ref="G13:I13"/>
    <mergeCell ref="C14:E14"/>
    <mergeCell ref="G14:I14"/>
    <mergeCell ref="C15:E15"/>
    <mergeCell ref="G15:I15"/>
    <mergeCell ref="C16:E16"/>
    <mergeCell ref="G16:I16"/>
    <mergeCell ref="C17:E17"/>
    <mergeCell ref="C18:E18"/>
    <mergeCell ref="B20:I20"/>
    <mergeCell ref="C21:I21"/>
    <mergeCell ref="C22:I22"/>
    <mergeCell ref="C23:I23"/>
    <mergeCell ref="B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C33:I33"/>
    <mergeCell ref="C34:I34"/>
    <mergeCell ref="C35:I35"/>
    <mergeCell ref="B37:E37"/>
    <mergeCell ref="F37:I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6:E46"/>
    <mergeCell ref="F46:I46"/>
    <mergeCell ref="C47:E47"/>
    <mergeCell ref="G47:I47"/>
    <mergeCell ref="C48:E48"/>
    <mergeCell ref="G48:I48"/>
    <mergeCell ref="C49:E49"/>
    <mergeCell ref="G49:I49"/>
    <mergeCell ref="C50:E50"/>
    <mergeCell ref="G50:I50"/>
    <mergeCell ref="C51:E51"/>
    <mergeCell ref="G51:I51"/>
    <mergeCell ref="B53:E53"/>
    <mergeCell ref="F53:I53"/>
    <mergeCell ref="C54:E54"/>
    <mergeCell ref="G54:I54"/>
    <mergeCell ref="C55:E55"/>
    <mergeCell ref="G55:I55"/>
    <mergeCell ref="C56:E56"/>
    <mergeCell ref="G56:I56"/>
    <mergeCell ref="C57:E57"/>
    <mergeCell ref="G57:I57"/>
    <mergeCell ref="C58:E58"/>
    <mergeCell ref="G58:I58"/>
    <mergeCell ref="B61:J61"/>
    <mergeCell ref="C62:D62"/>
    <mergeCell ref="E62:F62"/>
    <mergeCell ref="G62:H62"/>
    <mergeCell ref="C63:D63"/>
    <mergeCell ref="E63:F63"/>
    <mergeCell ref="G63:H63"/>
    <mergeCell ref="C64:D64"/>
    <mergeCell ref="E64:F64"/>
    <mergeCell ref="G64:H64"/>
    <mergeCell ref="C65:D65"/>
    <mergeCell ref="E65:F65"/>
    <mergeCell ref="G65:H65"/>
    <mergeCell ref="C66:D66"/>
    <mergeCell ref="E66:F66"/>
    <mergeCell ref="G66:H66"/>
    <mergeCell ref="C67:D67"/>
    <mergeCell ref="E67:F67"/>
    <mergeCell ref="G67:H67"/>
    <mergeCell ref="C68:D68"/>
    <mergeCell ref="E68:F68"/>
    <mergeCell ref="G68:H68"/>
    <mergeCell ref="C69:D69"/>
    <mergeCell ref="E69:F69"/>
    <mergeCell ref="G69:H69"/>
    <mergeCell ref="C70:D70"/>
    <mergeCell ref="E70:F70"/>
    <mergeCell ref="G70:H70"/>
    <mergeCell ref="C71:D71"/>
    <mergeCell ref="E71:F71"/>
    <mergeCell ref="G71:H71"/>
    <mergeCell ref="C72:D72"/>
    <mergeCell ref="E72:F72"/>
    <mergeCell ref="G72:H72"/>
    <mergeCell ref="B75:J75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C81:D81"/>
    <mergeCell ref="E81:F81"/>
    <mergeCell ref="C82:D82"/>
    <mergeCell ref="E82:F82"/>
    <mergeCell ref="C83:D83"/>
    <mergeCell ref="E83:F83"/>
    <mergeCell ref="B86:J86"/>
    <mergeCell ref="C87:D87"/>
    <mergeCell ref="E87:G87"/>
    <mergeCell ref="C88:D88"/>
    <mergeCell ref="E88:G88"/>
    <mergeCell ref="C89:D89"/>
    <mergeCell ref="E89:G89"/>
    <mergeCell ref="C90:D90"/>
    <mergeCell ref="E90:G90"/>
    <mergeCell ref="C91:D91"/>
    <mergeCell ref="E91:G91"/>
    <mergeCell ref="C92:D92"/>
    <mergeCell ref="E92:G92"/>
    <mergeCell ref="C93:D93"/>
    <mergeCell ref="E93:G93"/>
    <mergeCell ref="C94:D94"/>
    <mergeCell ref="E94:G94"/>
  </mergeCells>
  <conditionalFormatting sqref="I77:I84">
    <cfRule type="expression" priority="2" aboveAverage="0" equalAverage="0" bottom="0" percent="0" rank="0" text="" dxfId="1">
      <formula>AND(ISNUMBER(I77),I77&lt;3)</formula>
    </cfRule>
    <cfRule type="expression" priority="3" aboveAverage="0" equalAverage="0" bottom="0" percent="0" rank="0" text="" dxfId="1">
      <formula>AND(ISNUMBER(I77),I77&lt;15)</formula>
    </cfRule>
    <cfRule type="expression" priority="4" aboveAverage="0" equalAverage="0" bottom="0" percent="0" rank="0" text="" dxfId="4">
      <formula>AND(ISNUMBER(I77),I77&lt;30)</formula>
    </cfRule>
    <cfRule type="expression" priority="5" aboveAverage="0" equalAverage="0" bottom="0" percent="0" rank="0" text="" dxfId="0">
      <formula>AND(ISNUMBER(I77),I77&gt;=30)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2DA333"/>
    <pageSetUpPr fitToPage="false"/>
  </sheetPr>
  <dimension ref="B1:J1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3"/>
    <col collapsed="false" customWidth="true" hidden="false" outlineLevel="0" max="9" min="3" style="1" width="20"/>
    <col collapsed="false" customWidth="true" hidden="false" outlineLevel="0" max="10" min="10" style="1" width="3"/>
    <col collapsed="false" customWidth="true" hidden="false" outlineLevel="0" max="11" min="11" style="1" width="1.51"/>
  </cols>
  <sheetData>
    <row r="1" customFormat="false" ht="9.75" hidden="false" customHeight="true" outlineLevel="0" collapsed="false"/>
    <row r="2" customFormat="false" ht="54.75" hidden="false" customHeight="true" outlineLevel="0" collapsed="false">
      <c r="B2" s="38" t="s">
        <v>177</v>
      </c>
      <c r="C2" s="38"/>
      <c r="D2" s="38"/>
      <c r="E2" s="38"/>
      <c r="F2" s="38"/>
      <c r="G2" s="38"/>
      <c r="H2" s="38"/>
      <c r="I2" s="38"/>
      <c r="J2" s="38"/>
    </row>
    <row r="3" customFormat="false" ht="9.75" hidden="false" customHeight="true" outlineLevel="0" collapsed="false"/>
    <row r="4" customFormat="false" ht="30" hidden="false" customHeight="true" outlineLevel="0" collapsed="false">
      <c r="B4" s="62" t="s">
        <v>267</v>
      </c>
      <c r="C4" s="62"/>
      <c r="D4" s="62"/>
      <c r="E4" s="62"/>
      <c r="F4" s="62"/>
      <c r="G4" s="62"/>
      <c r="H4" s="62"/>
      <c r="I4" s="62"/>
      <c r="J4" s="62"/>
    </row>
    <row r="5" customFormat="false" ht="7.5" hidden="false" customHeight="true" outlineLevel="0" collapsed="false"/>
    <row r="6" customFormat="false" ht="7.5" hidden="false" customHeight="true" outlineLevel="0" collapsed="false"/>
    <row r="7" customFormat="false" ht="24" hidden="false" customHeight="true" outlineLevel="0" collapsed="false">
      <c r="B7" s="40" t="s">
        <v>179</v>
      </c>
      <c r="C7" s="40"/>
      <c r="D7" s="40"/>
      <c r="E7" s="40"/>
      <c r="F7" s="40"/>
      <c r="G7" s="40"/>
      <c r="H7" s="40"/>
      <c r="I7" s="40"/>
    </row>
    <row r="8" customFormat="false" ht="21.75" hidden="false" customHeight="true" outlineLevel="0" collapsed="false">
      <c r="B8" s="41" t="s">
        <v>180</v>
      </c>
      <c r="C8" s="42" t="s">
        <v>150</v>
      </c>
      <c r="D8" s="42"/>
      <c r="E8" s="42"/>
      <c r="F8" s="41" t="s">
        <v>181</v>
      </c>
      <c r="G8" s="42" t="s">
        <v>151</v>
      </c>
      <c r="H8" s="42"/>
      <c r="I8" s="42"/>
    </row>
    <row r="9" customFormat="false" ht="21.75" hidden="false" customHeight="true" outlineLevel="0" collapsed="false">
      <c r="B9" s="41" t="s">
        <v>9</v>
      </c>
      <c r="C9" s="43" t="s">
        <v>17</v>
      </c>
      <c r="D9" s="43"/>
      <c r="E9" s="43"/>
      <c r="F9" s="41" t="s">
        <v>12</v>
      </c>
      <c r="G9" s="43" t="s">
        <v>18</v>
      </c>
      <c r="H9" s="43"/>
      <c r="I9" s="43"/>
    </row>
    <row r="10" customFormat="false" ht="21.75" hidden="false" customHeight="true" outlineLevel="0" collapsed="false">
      <c r="B10" s="41" t="s">
        <v>22</v>
      </c>
      <c r="C10" s="42" t="s">
        <v>84</v>
      </c>
      <c r="D10" s="42"/>
      <c r="E10" s="42"/>
      <c r="F10" s="41" t="s">
        <v>45</v>
      </c>
      <c r="G10" s="42" t="s">
        <v>85</v>
      </c>
      <c r="H10" s="42"/>
      <c r="I10" s="42"/>
    </row>
    <row r="11" customFormat="false" ht="21.75" hidden="false" customHeight="true" outlineLevel="0" collapsed="false"/>
    <row r="12" customFormat="false" ht="24" hidden="false" customHeight="true" outlineLevel="0" collapsed="false">
      <c r="B12" s="44" t="s">
        <v>182</v>
      </c>
      <c r="C12" s="44"/>
      <c r="D12" s="44"/>
      <c r="E12" s="44"/>
      <c r="F12" s="44" t="s">
        <v>183</v>
      </c>
      <c r="G12" s="44"/>
      <c r="H12" s="44"/>
      <c r="I12" s="44"/>
    </row>
    <row r="13" customFormat="false" ht="21.75" hidden="false" customHeight="true" outlineLevel="0" collapsed="false">
      <c r="B13" s="45" t="s">
        <v>46</v>
      </c>
      <c r="C13" s="42" t="s">
        <v>86</v>
      </c>
      <c r="D13" s="42"/>
      <c r="E13" s="42"/>
      <c r="F13" s="45" t="s">
        <v>184</v>
      </c>
      <c r="G13" s="42" t="s">
        <v>152</v>
      </c>
      <c r="H13" s="42"/>
      <c r="I13" s="42"/>
    </row>
    <row r="14" customFormat="false" ht="21.75" hidden="false" customHeight="true" outlineLevel="0" collapsed="false">
      <c r="B14" s="45" t="s">
        <v>185</v>
      </c>
      <c r="C14" s="43" t="s">
        <v>87</v>
      </c>
      <c r="D14" s="43"/>
      <c r="E14" s="43"/>
      <c r="F14" s="45" t="s">
        <v>186</v>
      </c>
      <c r="G14" s="43" t="s">
        <v>153</v>
      </c>
      <c r="H14" s="43"/>
      <c r="I14" s="43"/>
    </row>
    <row r="15" customFormat="false" ht="21.75" hidden="false" customHeight="true" outlineLevel="0" collapsed="false">
      <c r="B15" s="45" t="s">
        <v>187</v>
      </c>
      <c r="C15" s="42" t="n">
        <v>4</v>
      </c>
      <c r="D15" s="42"/>
      <c r="E15" s="42"/>
      <c r="F15" s="45" t="s">
        <v>54</v>
      </c>
      <c r="G15" s="42"/>
      <c r="H15" s="42"/>
      <c r="I15" s="42"/>
    </row>
    <row r="16" customFormat="false" ht="21.75" hidden="false" customHeight="true" outlineLevel="0" collapsed="false">
      <c r="B16" s="45" t="s">
        <v>188</v>
      </c>
      <c r="C16" s="43" t="n">
        <v>8</v>
      </c>
      <c r="D16" s="43"/>
      <c r="E16" s="43"/>
      <c r="F16" s="45" t="s">
        <v>55</v>
      </c>
      <c r="G16" s="43" t="s">
        <v>154</v>
      </c>
      <c r="H16" s="43"/>
      <c r="I16" s="43"/>
    </row>
    <row r="17" customFormat="false" ht="21.75" hidden="false" customHeight="true" outlineLevel="0" collapsed="false">
      <c r="B17" s="45" t="s">
        <v>189</v>
      </c>
      <c r="C17" s="42" t="n">
        <v>100</v>
      </c>
      <c r="D17" s="42"/>
      <c r="E17" s="42"/>
    </row>
    <row r="18" customFormat="false" ht="21.75" hidden="false" customHeight="true" outlineLevel="0" collapsed="false">
      <c r="B18" s="45" t="s">
        <v>190</v>
      </c>
      <c r="C18" s="43" t="s">
        <v>88</v>
      </c>
      <c r="D18" s="43"/>
      <c r="E18" s="43"/>
    </row>
    <row r="19" customFormat="false" ht="21.75" hidden="false" customHeight="true" outlineLevel="0" collapsed="false"/>
    <row r="20" customFormat="false" ht="24" hidden="false" customHeight="true" outlineLevel="0" collapsed="false">
      <c r="B20" s="46" t="s">
        <v>191</v>
      </c>
      <c r="C20" s="46"/>
      <c r="D20" s="46"/>
      <c r="E20" s="46"/>
      <c r="F20" s="46"/>
      <c r="G20" s="46"/>
      <c r="H20" s="46"/>
      <c r="I20" s="46"/>
    </row>
    <row r="21" customFormat="false" ht="21.75" hidden="false" customHeight="true" outlineLevel="0" collapsed="false">
      <c r="B21" s="47" t="s">
        <v>56</v>
      </c>
      <c r="C21" s="43" t="s">
        <v>155</v>
      </c>
      <c r="D21" s="43"/>
      <c r="E21" s="43"/>
      <c r="F21" s="43"/>
      <c r="G21" s="43"/>
      <c r="H21" s="43"/>
      <c r="I21" s="43"/>
    </row>
    <row r="22" customFormat="false" ht="21.75" hidden="false" customHeight="true" outlineLevel="0" collapsed="false">
      <c r="B22" s="47" t="s">
        <v>192</v>
      </c>
      <c r="C22" s="42" t="s">
        <v>156</v>
      </c>
      <c r="D22" s="42"/>
      <c r="E22" s="42"/>
      <c r="F22" s="42"/>
      <c r="G22" s="42"/>
      <c r="H22" s="42"/>
      <c r="I22" s="42"/>
    </row>
    <row r="23" customFormat="false" ht="21.75" hidden="false" customHeight="true" outlineLevel="0" collapsed="false">
      <c r="B23" s="47" t="s">
        <v>193</v>
      </c>
      <c r="C23" s="43" t="s">
        <v>157</v>
      </c>
      <c r="D23" s="43"/>
      <c r="E23" s="43"/>
      <c r="F23" s="43"/>
      <c r="G23" s="43"/>
      <c r="H23" s="43"/>
      <c r="I23" s="43"/>
    </row>
    <row r="24" customFormat="false" ht="21.75" hidden="false" customHeight="true" outlineLevel="0" collapsed="false"/>
    <row r="25" customFormat="false" ht="24" hidden="false" customHeight="true" outlineLevel="0" collapsed="false">
      <c r="B25" s="40" t="s">
        <v>194</v>
      </c>
      <c r="C25" s="40"/>
      <c r="D25" s="40"/>
      <c r="E25" s="40"/>
      <c r="F25" s="40"/>
      <c r="G25" s="40"/>
      <c r="H25" s="40"/>
      <c r="I25" s="40"/>
    </row>
    <row r="26" customFormat="false" ht="21.75" hidden="false" customHeight="true" outlineLevel="0" collapsed="false">
      <c r="B26" s="48" t="s">
        <v>195</v>
      </c>
      <c r="C26" s="48"/>
      <c r="D26" s="48" t="s">
        <v>196</v>
      </c>
      <c r="E26" s="48"/>
      <c r="F26" s="48"/>
      <c r="G26" s="48"/>
      <c r="H26" s="48" t="s">
        <v>197</v>
      </c>
      <c r="I26" s="48"/>
    </row>
    <row r="27" customFormat="false" ht="21.75" hidden="false" customHeight="true" outlineLevel="0" collapsed="false">
      <c r="B27" s="49" t="s">
        <v>198</v>
      </c>
      <c r="C27" s="49"/>
      <c r="D27" s="49" t="s">
        <v>268</v>
      </c>
      <c r="E27" s="49"/>
      <c r="F27" s="49"/>
      <c r="G27" s="49"/>
      <c r="H27" s="49" t="s">
        <v>200</v>
      </c>
      <c r="I27" s="49"/>
    </row>
    <row r="28" customFormat="false" ht="21.75" hidden="false" customHeight="true" outlineLevel="0" collapsed="false">
      <c r="B28" s="50" t="s">
        <v>269</v>
      </c>
      <c r="C28" s="50"/>
      <c r="D28" s="50" t="s">
        <v>270</v>
      </c>
      <c r="E28" s="50"/>
      <c r="F28" s="50"/>
      <c r="G28" s="50"/>
      <c r="H28" s="50" t="s">
        <v>260</v>
      </c>
      <c r="I28" s="50"/>
    </row>
    <row r="29" customFormat="false" ht="21.75" hidden="false" customHeight="true" outlineLevel="0" collapsed="false">
      <c r="B29" s="49" t="s">
        <v>169</v>
      </c>
      <c r="C29" s="49"/>
      <c r="D29" s="49" t="s">
        <v>169</v>
      </c>
      <c r="E29" s="49"/>
      <c r="F29" s="49"/>
      <c r="G29" s="49"/>
      <c r="H29" s="49" t="s">
        <v>169</v>
      </c>
      <c r="I29" s="49"/>
    </row>
    <row r="30" customFormat="false" ht="21.75" hidden="false" customHeight="true" outlineLevel="0" collapsed="false">
      <c r="B30" s="50"/>
      <c r="C30" s="50"/>
      <c r="D30" s="50"/>
      <c r="E30" s="50"/>
      <c r="F30" s="50"/>
      <c r="G30" s="50"/>
      <c r="H30" s="50"/>
      <c r="I30" s="50"/>
    </row>
    <row r="31" customFormat="false" ht="21.75" hidden="false" customHeight="true" outlineLevel="0" collapsed="false">
      <c r="B31" s="49"/>
      <c r="C31" s="49"/>
      <c r="D31" s="49"/>
      <c r="E31" s="49"/>
      <c r="F31" s="49"/>
      <c r="G31" s="49"/>
      <c r="H31" s="49"/>
      <c r="I31" s="49"/>
    </row>
    <row r="32" customFormat="false" ht="21.75" hidden="false" customHeight="true" outlineLevel="0" collapsed="false">
      <c r="B32" s="50"/>
      <c r="C32" s="50"/>
      <c r="D32" s="50"/>
      <c r="E32" s="50"/>
      <c r="F32" s="50"/>
      <c r="G32" s="50"/>
      <c r="H32" s="50"/>
      <c r="I32" s="50"/>
    </row>
    <row r="33" customFormat="false" ht="21.75" hidden="false" customHeight="true" outlineLevel="0" collapsed="false">
      <c r="B33" s="41" t="s">
        <v>59</v>
      </c>
      <c r="C33" s="43" t="s">
        <v>158</v>
      </c>
      <c r="D33" s="43"/>
      <c r="E33" s="43"/>
      <c r="F33" s="43"/>
      <c r="G33" s="43"/>
      <c r="H33" s="43"/>
      <c r="I33" s="43"/>
    </row>
    <row r="34" customFormat="false" ht="21.75" hidden="false" customHeight="true" outlineLevel="0" collapsed="false">
      <c r="B34" s="41" t="s">
        <v>206</v>
      </c>
      <c r="C34" s="42" t="s">
        <v>159</v>
      </c>
      <c r="D34" s="42"/>
      <c r="E34" s="42"/>
      <c r="F34" s="42"/>
      <c r="G34" s="42"/>
      <c r="H34" s="42"/>
      <c r="I34" s="42"/>
    </row>
    <row r="35" customFormat="false" ht="21.75" hidden="false" customHeight="true" outlineLevel="0" collapsed="false">
      <c r="B35" s="41" t="s">
        <v>207</v>
      </c>
      <c r="C35" s="43" t="s">
        <v>160</v>
      </c>
      <c r="D35" s="43"/>
      <c r="E35" s="43"/>
      <c r="F35" s="43"/>
      <c r="G35" s="43"/>
      <c r="H35" s="43"/>
      <c r="I35" s="43"/>
    </row>
    <row r="36" customFormat="false" ht="21.75" hidden="false" customHeight="true" outlineLevel="0" collapsed="false"/>
    <row r="37" customFormat="false" ht="24" hidden="false" customHeight="true" outlineLevel="0" collapsed="false">
      <c r="B37" s="44" t="s">
        <v>208</v>
      </c>
      <c r="C37" s="44"/>
      <c r="D37" s="44"/>
      <c r="E37" s="44"/>
      <c r="F37" s="44" t="s">
        <v>209</v>
      </c>
      <c r="G37" s="44"/>
      <c r="H37" s="44"/>
      <c r="I37" s="44"/>
    </row>
    <row r="38" customFormat="false" ht="21.75" hidden="false" customHeight="true" outlineLevel="0" collapsed="false">
      <c r="B38" s="51" t="s">
        <v>210</v>
      </c>
      <c r="C38" s="51"/>
      <c r="D38" s="52" t="s">
        <v>211</v>
      </c>
      <c r="E38" s="52" t="s">
        <v>212</v>
      </c>
      <c r="F38" s="51" t="s">
        <v>210</v>
      </c>
      <c r="G38" s="51"/>
      <c r="H38" s="52" t="s">
        <v>213</v>
      </c>
      <c r="I38" s="52" t="s">
        <v>212</v>
      </c>
    </row>
    <row r="39" customFormat="false" ht="21.75" hidden="false" customHeight="true" outlineLevel="0" collapsed="false">
      <c r="B39" s="49" t="s">
        <v>154</v>
      </c>
      <c r="C39" s="49"/>
      <c r="D39" s="53" t="s">
        <v>17</v>
      </c>
      <c r="E39" s="53" t="s">
        <v>271</v>
      </c>
      <c r="F39" s="49" t="s">
        <v>154</v>
      </c>
      <c r="G39" s="49"/>
      <c r="H39" s="53" t="s">
        <v>217</v>
      </c>
      <c r="I39" s="53" t="s">
        <v>271</v>
      </c>
    </row>
    <row r="40" customFormat="false" ht="21.75" hidden="false" customHeight="true" outlineLevel="0" collapsed="false">
      <c r="B40" s="50" t="s">
        <v>169</v>
      </c>
      <c r="C40" s="50"/>
      <c r="D40" s="54" t="s">
        <v>169</v>
      </c>
      <c r="E40" s="54" t="s">
        <v>169</v>
      </c>
      <c r="F40" s="50" t="s">
        <v>169</v>
      </c>
      <c r="G40" s="50"/>
      <c r="H40" s="54" t="s">
        <v>169</v>
      </c>
      <c r="I40" s="54" t="s">
        <v>169</v>
      </c>
    </row>
    <row r="41" customFormat="false" ht="21.75" hidden="false" customHeight="true" outlineLevel="0" collapsed="false">
      <c r="B41" s="49" t="s">
        <v>169</v>
      </c>
      <c r="C41" s="49"/>
      <c r="D41" s="53" t="s">
        <v>169</v>
      </c>
      <c r="E41" s="53" t="s">
        <v>169</v>
      </c>
      <c r="F41" s="49" t="s">
        <v>169</v>
      </c>
      <c r="G41" s="49"/>
      <c r="H41" s="53" t="s">
        <v>169</v>
      </c>
      <c r="I41" s="53" t="s">
        <v>169</v>
      </c>
    </row>
    <row r="42" customFormat="false" ht="21.75" hidden="false" customHeight="true" outlineLevel="0" collapsed="false">
      <c r="B42" s="50"/>
      <c r="C42" s="50"/>
      <c r="D42" s="54"/>
      <c r="E42" s="54"/>
      <c r="F42" s="50"/>
      <c r="G42" s="50"/>
      <c r="H42" s="54"/>
      <c r="I42" s="54"/>
    </row>
    <row r="43" customFormat="false" ht="21.75" hidden="false" customHeight="true" outlineLevel="0" collapsed="false">
      <c r="B43" s="49"/>
      <c r="C43" s="49"/>
      <c r="D43" s="53"/>
      <c r="E43" s="53"/>
      <c r="F43" s="49"/>
      <c r="G43" s="49"/>
      <c r="H43" s="53"/>
      <c r="I43" s="53"/>
    </row>
    <row r="44" customFormat="false" ht="21.75" hidden="false" customHeight="true" outlineLevel="0" collapsed="false">
      <c r="B44" s="50"/>
      <c r="C44" s="50"/>
      <c r="D44" s="54"/>
      <c r="E44" s="54"/>
      <c r="F44" s="50"/>
      <c r="G44" s="50"/>
      <c r="H44" s="54"/>
      <c r="I44" s="54"/>
    </row>
    <row r="45" customFormat="false" ht="21.75" hidden="false" customHeight="true" outlineLevel="0" collapsed="false"/>
    <row r="46" customFormat="false" ht="24" hidden="false" customHeight="true" outlineLevel="0" collapsed="false">
      <c r="B46" s="55" t="s">
        <v>223</v>
      </c>
      <c r="C46" s="55"/>
      <c r="D46" s="55"/>
      <c r="E46" s="55"/>
      <c r="F46" s="55" t="s">
        <v>224</v>
      </c>
      <c r="G46" s="55"/>
      <c r="H46" s="55"/>
      <c r="I46" s="55"/>
    </row>
    <row r="47" customFormat="false" ht="21.75" hidden="false" customHeight="true" outlineLevel="0" collapsed="false">
      <c r="B47" s="56" t="s">
        <v>225</v>
      </c>
      <c r="C47" s="42" t="s">
        <v>161</v>
      </c>
      <c r="D47" s="42"/>
      <c r="E47" s="42"/>
      <c r="F47" s="56" t="s">
        <v>226</v>
      </c>
      <c r="G47" s="42" t="s">
        <v>104</v>
      </c>
      <c r="H47" s="42"/>
      <c r="I47" s="42"/>
    </row>
    <row r="48" customFormat="false" ht="21.75" hidden="false" customHeight="true" outlineLevel="0" collapsed="false">
      <c r="B48" s="56" t="s">
        <v>227</v>
      </c>
      <c r="C48" s="43" t="s">
        <v>162</v>
      </c>
      <c r="D48" s="43"/>
      <c r="E48" s="43"/>
      <c r="F48" s="56" t="s">
        <v>68</v>
      </c>
      <c r="G48" s="43" t="s">
        <v>165</v>
      </c>
      <c r="H48" s="43"/>
      <c r="I48" s="43"/>
    </row>
    <row r="49" customFormat="false" ht="21.75" hidden="false" customHeight="true" outlineLevel="0" collapsed="false">
      <c r="B49" s="56" t="s">
        <v>64</v>
      </c>
      <c r="C49" s="42" t="s">
        <v>163</v>
      </c>
      <c r="D49" s="42"/>
      <c r="E49" s="42"/>
      <c r="F49" s="56" t="s">
        <v>69</v>
      </c>
      <c r="G49" s="42" t="s">
        <v>166</v>
      </c>
      <c r="H49" s="42"/>
      <c r="I49" s="42"/>
    </row>
    <row r="50" customFormat="false" ht="21.75" hidden="false" customHeight="true" outlineLevel="0" collapsed="false">
      <c r="B50" s="56" t="s">
        <v>228</v>
      </c>
      <c r="C50" s="43" t="s">
        <v>102</v>
      </c>
      <c r="D50" s="43"/>
      <c r="E50" s="43"/>
      <c r="F50" s="56" t="s">
        <v>229</v>
      </c>
      <c r="G50" s="43" t="s">
        <v>167</v>
      </c>
      <c r="H50" s="43"/>
      <c r="I50" s="43"/>
    </row>
    <row r="51" customFormat="false" ht="21.75" hidden="false" customHeight="true" outlineLevel="0" collapsed="false">
      <c r="B51" s="56" t="s">
        <v>230</v>
      </c>
      <c r="C51" s="42" t="s">
        <v>164</v>
      </c>
      <c r="D51" s="42"/>
      <c r="E51" s="42"/>
      <c r="F51" s="56" t="s">
        <v>231</v>
      </c>
      <c r="G51" s="42" t="s">
        <v>175</v>
      </c>
      <c r="H51" s="42"/>
      <c r="I51" s="42"/>
    </row>
    <row r="52" customFormat="false" ht="21.75" hidden="false" customHeight="true" outlineLevel="0" collapsed="false"/>
    <row r="53" customFormat="false" ht="24" hidden="false" customHeight="true" outlineLevel="0" collapsed="false">
      <c r="B53" s="46" t="s">
        <v>232</v>
      </c>
      <c r="C53" s="46"/>
      <c r="D53" s="46"/>
      <c r="E53" s="46"/>
      <c r="F53" s="46" t="s">
        <v>233</v>
      </c>
      <c r="G53" s="46"/>
      <c r="H53" s="46"/>
      <c r="I53" s="46"/>
    </row>
    <row r="54" customFormat="false" ht="21.75" hidden="false" customHeight="true" outlineLevel="0" collapsed="false">
      <c r="B54" s="47" t="s">
        <v>234</v>
      </c>
      <c r="C54" s="42" t="s">
        <v>168</v>
      </c>
      <c r="D54" s="42"/>
      <c r="E54" s="42"/>
      <c r="F54" s="47" t="s">
        <v>235</v>
      </c>
      <c r="G54" s="42" t="s">
        <v>172</v>
      </c>
      <c r="H54" s="42"/>
      <c r="I54" s="42"/>
    </row>
    <row r="55" customFormat="false" ht="21.75" hidden="false" customHeight="true" outlineLevel="0" collapsed="false">
      <c r="B55" s="47" t="s">
        <v>236</v>
      </c>
      <c r="C55" s="43" t="s">
        <v>169</v>
      </c>
      <c r="D55" s="43"/>
      <c r="E55" s="43"/>
      <c r="F55" s="47" t="s">
        <v>237</v>
      </c>
      <c r="G55" s="43" t="s">
        <v>173</v>
      </c>
      <c r="H55" s="43"/>
      <c r="I55" s="43"/>
    </row>
    <row r="56" customFormat="false" ht="21.75" hidden="false" customHeight="true" outlineLevel="0" collapsed="false">
      <c r="B56" s="47" t="s">
        <v>238</v>
      </c>
      <c r="C56" s="42" t="s">
        <v>170</v>
      </c>
      <c r="D56" s="42"/>
      <c r="E56" s="42"/>
      <c r="F56" s="47" t="s">
        <v>239</v>
      </c>
      <c r="G56" s="42" t="s">
        <v>174</v>
      </c>
      <c r="H56" s="42"/>
      <c r="I56" s="42"/>
    </row>
    <row r="57" customFormat="false" ht="21.75" hidden="false" customHeight="true" outlineLevel="0" collapsed="false">
      <c r="B57" s="47" t="s">
        <v>240</v>
      </c>
      <c r="C57" s="43" t="s">
        <v>171</v>
      </c>
      <c r="D57" s="43"/>
      <c r="E57" s="43"/>
      <c r="F57" s="47" t="s">
        <v>241</v>
      </c>
      <c r="G57" s="43" t="s">
        <v>176</v>
      </c>
      <c r="H57" s="43"/>
      <c r="I57" s="43"/>
    </row>
    <row r="58" customFormat="false" ht="21.75" hidden="false" customHeight="true" outlineLevel="0" collapsed="false">
      <c r="B58" s="47" t="s">
        <v>242</v>
      </c>
      <c r="C58" s="42" t="s">
        <v>169</v>
      </c>
      <c r="D58" s="42"/>
      <c r="E58" s="42"/>
      <c r="F58" s="47" t="s">
        <v>243</v>
      </c>
      <c r="G58" s="42" t="s">
        <v>118</v>
      </c>
      <c r="H58" s="42"/>
      <c r="I58" s="42"/>
    </row>
    <row r="59" customFormat="false" ht="21.75" hidden="false" customHeight="true" outlineLevel="0" collapsed="false"/>
    <row r="60" customFormat="false" ht="21.75" hidden="false" customHeight="true" outlineLevel="0" collapsed="false"/>
    <row r="61" customFormat="false" ht="25.5" hidden="false" customHeight="true" outlineLevel="0" collapsed="false">
      <c r="B61" s="57" t="s">
        <v>244</v>
      </c>
      <c r="C61" s="57"/>
      <c r="D61" s="57"/>
      <c r="E61" s="57"/>
      <c r="F61" s="57"/>
      <c r="G61" s="57"/>
      <c r="H61" s="57"/>
      <c r="I61" s="57"/>
      <c r="J61" s="57"/>
    </row>
    <row r="62" customFormat="false" ht="21.75" hidden="false" customHeight="true" outlineLevel="0" collapsed="false">
      <c r="B62" s="52" t="s">
        <v>245</v>
      </c>
      <c r="C62" s="51" t="s">
        <v>246</v>
      </c>
      <c r="D62" s="51"/>
      <c r="E62" s="51" t="s">
        <v>195</v>
      </c>
      <c r="F62" s="51"/>
      <c r="G62" s="51" t="s">
        <v>196</v>
      </c>
      <c r="H62" s="51"/>
      <c r="I62" s="52" t="s">
        <v>197</v>
      </c>
    </row>
    <row r="63" customFormat="false" ht="21.75" hidden="false" customHeight="true" outlineLevel="0" collapsed="false">
      <c r="B63" s="53" t="n">
        <v>1</v>
      </c>
      <c r="C63" s="49" t="s">
        <v>150</v>
      </c>
      <c r="D63" s="49"/>
      <c r="E63" s="49" t="s">
        <v>198</v>
      </c>
      <c r="F63" s="49"/>
      <c r="G63" s="49" t="s">
        <v>268</v>
      </c>
      <c r="H63" s="49"/>
      <c r="I63" s="53" t="s">
        <v>200</v>
      </c>
    </row>
    <row r="64" customFormat="false" ht="21.75" hidden="false" customHeight="true" outlineLevel="0" collapsed="false">
      <c r="B64" s="54" t="n">
        <v>2</v>
      </c>
      <c r="C64" s="50" t="s">
        <v>150</v>
      </c>
      <c r="D64" s="50"/>
      <c r="E64" s="50" t="s">
        <v>269</v>
      </c>
      <c r="F64" s="50"/>
      <c r="G64" s="50" t="s">
        <v>270</v>
      </c>
      <c r="H64" s="50"/>
      <c r="I64" s="54" t="s">
        <v>260</v>
      </c>
    </row>
    <row r="65" customFormat="false" ht="21.75" hidden="false" customHeight="true" outlineLevel="0" collapsed="false">
      <c r="B65" s="53" t="n">
        <v>3</v>
      </c>
      <c r="C65" s="49"/>
      <c r="D65" s="49"/>
      <c r="E65" s="49"/>
      <c r="F65" s="49"/>
      <c r="G65" s="49"/>
      <c r="H65" s="49"/>
      <c r="I65" s="53"/>
    </row>
    <row r="66" customFormat="false" ht="21.75" hidden="false" customHeight="true" outlineLevel="0" collapsed="false">
      <c r="B66" s="54" t="n">
        <v>4</v>
      </c>
      <c r="C66" s="50"/>
      <c r="D66" s="50"/>
      <c r="E66" s="50"/>
      <c r="F66" s="50"/>
      <c r="G66" s="50"/>
      <c r="H66" s="50"/>
      <c r="I66" s="54"/>
    </row>
    <row r="67" customFormat="false" ht="21.75" hidden="false" customHeight="true" outlineLevel="0" collapsed="false">
      <c r="B67" s="53" t="n">
        <v>5</v>
      </c>
      <c r="C67" s="49"/>
      <c r="D67" s="49"/>
      <c r="E67" s="49"/>
      <c r="F67" s="49"/>
      <c r="G67" s="49"/>
      <c r="H67" s="49"/>
      <c r="I67" s="53"/>
    </row>
    <row r="68" customFormat="false" ht="21.75" hidden="false" customHeight="true" outlineLevel="0" collapsed="false">
      <c r="B68" s="54" t="n">
        <v>6</v>
      </c>
      <c r="C68" s="50"/>
      <c r="D68" s="50"/>
      <c r="E68" s="50"/>
      <c r="F68" s="50"/>
      <c r="G68" s="50"/>
      <c r="H68" s="50"/>
      <c r="I68" s="54"/>
    </row>
    <row r="69" customFormat="false" ht="21.75" hidden="false" customHeight="true" outlineLevel="0" collapsed="false">
      <c r="B69" s="53" t="n">
        <v>7</v>
      </c>
      <c r="C69" s="49"/>
      <c r="D69" s="49"/>
      <c r="E69" s="49"/>
      <c r="F69" s="49"/>
      <c r="G69" s="49"/>
      <c r="H69" s="49"/>
      <c r="I69" s="53"/>
    </row>
    <row r="70" customFormat="false" ht="21.75" hidden="false" customHeight="true" outlineLevel="0" collapsed="false">
      <c r="B70" s="54" t="n">
        <v>8</v>
      </c>
      <c r="C70" s="50"/>
      <c r="D70" s="50"/>
      <c r="E70" s="50"/>
      <c r="F70" s="50"/>
      <c r="G70" s="50"/>
      <c r="H70" s="50"/>
      <c r="I70" s="54"/>
    </row>
    <row r="71" customFormat="false" ht="21.75" hidden="false" customHeight="true" outlineLevel="0" collapsed="false">
      <c r="B71" s="53" t="n">
        <v>9</v>
      </c>
      <c r="C71" s="49"/>
      <c r="D71" s="49"/>
      <c r="E71" s="49"/>
      <c r="F71" s="49"/>
      <c r="G71" s="49"/>
      <c r="H71" s="49"/>
      <c r="I71" s="53"/>
    </row>
    <row r="72" customFormat="false" ht="21.75" hidden="false" customHeight="true" outlineLevel="0" collapsed="false">
      <c r="B72" s="54" t="n">
        <v>10</v>
      </c>
      <c r="C72" s="50"/>
      <c r="D72" s="50"/>
      <c r="E72" s="50"/>
      <c r="F72" s="50"/>
      <c r="G72" s="50"/>
      <c r="H72" s="50"/>
      <c r="I72" s="54"/>
    </row>
    <row r="73" customFormat="false" ht="21.75" hidden="false" customHeight="true" outlineLevel="0" collapsed="false"/>
    <row r="74" customFormat="false" ht="21.75" hidden="false" customHeight="true" outlineLevel="0" collapsed="false"/>
    <row r="75" customFormat="false" ht="25.5" hidden="false" customHeight="true" outlineLevel="0" collapsed="false">
      <c r="B75" s="57" t="s">
        <v>247</v>
      </c>
      <c r="C75" s="57"/>
      <c r="D75" s="57"/>
      <c r="E75" s="57"/>
      <c r="F75" s="57"/>
      <c r="G75" s="57"/>
      <c r="H75" s="57"/>
      <c r="I75" s="57"/>
      <c r="J75" s="57"/>
    </row>
    <row r="76" customFormat="false" ht="21.75" hidden="false" customHeight="true" outlineLevel="0" collapsed="false">
      <c r="B76" s="22" t="s">
        <v>245</v>
      </c>
      <c r="C76" s="58" t="s">
        <v>246</v>
      </c>
      <c r="D76" s="58"/>
      <c r="E76" s="58" t="s">
        <v>248</v>
      </c>
      <c r="F76" s="58"/>
      <c r="G76" s="22" t="s">
        <v>249</v>
      </c>
      <c r="H76" s="22" t="s">
        <v>250</v>
      </c>
      <c r="I76" s="12" t="s">
        <v>251</v>
      </c>
    </row>
    <row r="77" customFormat="false" ht="21.75" hidden="false" customHeight="true" outlineLevel="0" collapsed="false">
      <c r="B77" s="53" t="n">
        <v>1</v>
      </c>
      <c r="C77" s="49" t="s">
        <v>150</v>
      </c>
      <c r="D77" s="49"/>
      <c r="E77" s="49" t="s">
        <v>154</v>
      </c>
      <c r="F77" s="49"/>
      <c r="G77" s="53" t="s">
        <v>217</v>
      </c>
      <c r="H77" s="53" t="s">
        <v>271</v>
      </c>
      <c r="I77" s="59" t="n">
        <f aca="true">IFERROR(DATEVALUE("2026-11-15")-TODAY(),"—")</f>
        <v>212</v>
      </c>
    </row>
    <row r="78" customFormat="false" ht="21.75" hidden="false" customHeight="true" outlineLevel="0" collapsed="false">
      <c r="B78" s="54" t="n">
        <v>2</v>
      </c>
      <c r="C78" s="50"/>
      <c r="D78" s="50"/>
      <c r="E78" s="50"/>
      <c r="F78" s="50"/>
      <c r="G78" s="54"/>
      <c r="H78" s="54"/>
      <c r="I78" s="60" t="s">
        <v>252</v>
      </c>
    </row>
    <row r="79" customFormat="false" ht="21.75" hidden="false" customHeight="true" outlineLevel="0" collapsed="false">
      <c r="B79" s="53" t="n">
        <v>3</v>
      </c>
      <c r="C79" s="49"/>
      <c r="D79" s="49"/>
      <c r="E79" s="49"/>
      <c r="F79" s="49"/>
      <c r="G79" s="53"/>
      <c r="H79" s="53"/>
      <c r="I79" s="59" t="s">
        <v>252</v>
      </c>
    </row>
    <row r="80" customFormat="false" ht="21.75" hidden="false" customHeight="true" outlineLevel="0" collapsed="false">
      <c r="B80" s="54" t="n">
        <v>4</v>
      </c>
      <c r="C80" s="50"/>
      <c r="D80" s="50"/>
      <c r="E80" s="50"/>
      <c r="F80" s="50"/>
      <c r="G80" s="54"/>
      <c r="H80" s="54"/>
      <c r="I80" s="60" t="s">
        <v>252</v>
      </c>
    </row>
    <row r="81" customFormat="false" ht="21.75" hidden="false" customHeight="true" outlineLevel="0" collapsed="false">
      <c r="B81" s="53" t="n">
        <v>5</v>
      </c>
      <c r="C81" s="49"/>
      <c r="D81" s="49"/>
      <c r="E81" s="49"/>
      <c r="F81" s="49"/>
      <c r="G81" s="53"/>
      <c r="H81" s="53"/>
      <c r="I81" s="59" t="s">
        <v>252</v>
      </c>
    </row>
    <row r="82" customFormat="false" ht="21.75" hidden="false" customHeight="true" outlineLevel="0" collapsed="false">
      <c r="B82" s="54" t="n">
        <v>6</v>
      </c>
      <c r="C82" s="50"/>
      <c r="D82" s="50"/>
      <c r="E82" s="50"/>
      <c r="F82" s="50"/>
      <c r="G82" s="54"/>
      <c r="H82" s="54"/>
      <c r="I82" s="60" t="s">
        <v>252</v>
      </c>
    </row>
    <row r="83" customFormat="false" ht="21.75" hidden="false" customHeight="true" outlineLevel="0" collapsed="false">
      <c r="B83" s="53" t="n">
        <v>7</v>
      </c>
      <c r="C83" s="49"/>
      <c r="D83" s="49"/>
      <c r="E83" s="49"/>
      <c r="F83" s="49"/>
      <c r="G83" s="53"/>
      <c r="H83" s="53"/>
      <c r="I83" s="59" t="s">
        <v>252</v>
      </c>
    </row>
    <row r="84" customFormat="false" ht="21.75" hidden="false" customHeight="true" outlineLevel="0" collapsed="false"/>
    <row r="85" customFormat="false" ht="21.75" hidden="false" customHeight="true" outlineLevel="0" collapsed="false"/>
    <row r="86" customFormat="false" ht="25.5" hidden="false" customHeight="true" outlineLevel="0" collapsed="false">
      <c r="B86" s="57" t="s">
        <v>253</v>
      </c>
      <c r="C86" s="57"/>
      <c r="D86" s="57"/>
      <c r="E86" s="57"/>
      <c r="F86" s="57"/>
      <c r="G86" s="57"/>
      <c r="H86" s="57"/>
      <c r="I86" s="57"/>
      <c r="J86" s="57"/>
    </row>
    <row r="87" customFormat="false" ht="21.75" hidden="false" customHeight="true" outlineLevel="0" collapsed="false">
      <c r="B87" s="12" t="s">
        <v>245</v>
      </c>
      <c r="C87" s="61" t="s">
        <v>246</v>
      </c>
      <c r="D87" s="61"/>
      <c r="E87" s="61" t="s">
        <v>254</v>
      </c>
      <c r="F87" s="61"/>
      <c r="G87" s="61"/>
      <c r="H87" s="12" t="s">
        <v>211</v>
      </c>
      <c r="I87" s="12" t="s">
        <v>250</v>
      </c>
    </row>
    <row r="88" customFormat="false" ht="21.75" hidden="false" customHeight="true" outlineLevel="0" collapsed="false">
      <c r="B88" s="53" t="n">
        <v>1</v>
      </c>
      <c r="C88" s="49" t="s">
        <v>150</v>
      </c>
      <c r="D88" s="49"/>
      <c r="E88" s="49" t="s">
        <v>154</v>
      </c>
      <c r="F88" s="49"/>
      <c r="G88" s="49"/>
      <c r="H88" s="53" t="s">
        <v>17</v>
      </c>
      <c r="I88" s="53" t="s">
        <v>271</v>
      </c>
    </row>
    <row r="89" customFormat="false" ht="21.75" hidden="false" customHeight="true" outlineLevel="0" collapsed="false">
      <c r="B89" s="54" t="n">
        <v>2</v>
      </c>
      <c r="C89" s="50"/>
      <c r="D89" s="50"/>
      <c r="E89" s="50"/>
      <c r="F89" s="50"/>
      <c r="G89" s="50"/>
      <c r="H89" s="54"/>
      <c r="I89" s="54"/>
    </row>
    <row r="90" customFormat="false" ht="21.75" hidden="false" customHeight="true" outlineLevel="0" collapsed="false">
      <c r="B90" s="53" t="n">
        <v>3</v>
      </c>
      <c r="C90" s="49"/>
      <c r="D90" s="49"/>
      <c r="E90" s="49"/>
      <c r="F90" s="49"/>
      <c r="G90" s="49"/>
      <c r="H90" s="53"/>
      <c r="I90" s="53"/>
    </row>
    <row r="91" customFormat="false" ht="21.75" hidden="false" customHeight="true" outlineLevel="0" collapsed="false">
      <c r="B91" s="54" t="n">
        <v>4</v>
      </c>
      <c r="C91" s="50"/>
      <c r="D91" s="50"/>
      <c r="E91" s="50"/>
      <c r="F91" s="50"/>
      <c r="G91" s="50"/>
      <c r="H91" s="54"/>
      <c r="I91" s="54"/>
    </row>
    <row r="92" customFormat="false" ht="21.75" hidden="false" customHeight="true" outlineLevel="0" collapsed="false">
      <c r="B92" s="53" t="n">
        <v>5</v>
      </c>
      <c r="C92" s="49"/>
      <c r="D92" s="49"/>
      <c r="E92" s="49"/>
      <c r="F92" s="49"/>
      <c r="G92" s="49"/>
      <c r="H92" s="53"/>
      <c r="I92" s="53"/>
    </row>
    <row r="93" customFormat="false" ht="21.75" hidden="false" customHeight="true" outlineLevel="0" collapsed="false">
      <c r="B93" s="54" t="n">
        <v>6</v>
      </c>
      <c r="C93" s="50"/>
      <c r="D93" s="50"/>
      <c r="E93" s="50"/>
      <c r="F93" s="50"/>
      <c r="G93" s="50"/>
      <c r="H93" s="54"/>
      <c r="I93" s="54"/>
    </row>
    <row r="94" customFormat="false" ht="21.75" hidden="false" customHeight="true" outlineLevel="0" collapsed="false">
      <c r="B94" s="53" t="n">
        <v>7</v>
      </c>
      <c r="C94" s="49"/>
      <c r="D94" s="49"/>
      <c r="E94" s="49"/>
      <c r="F94" s="49"/>
      <c r="G94" s="49"/>
      <c r="H94" s="53"/>
      <c r="I94" s="53"/>
    </row>
    <row r="95" customFormat="false" ht="21.75" hidden="false" customHeight="true" outlineLevel="0" collapsed="false"/>
    <row r="96" customFormat="false" ht="21.75" hidden="false" customHeight="true" outlineLevel="0" collapsed="false"/>
    <row r="97" customFormat="false" ht="21.75" hidden="false" customHeight="true" outlineLevel="0" collapsed="false"/>
    <row r="98" customFormat="false" ht="21.75" hidden="false" customHeight="true" outlineLevel="0" collapsed="false"/>
    <row r="99" customFormat="false" ht="21.75" hidden="false" customHeight="true" outlineLevel="0" collapsed="false"/>
    <row r="100" customFormat="false" ht="21.75" hidden="false" customHeight="true" outlineLevel="0" collapsed="false"/>
    <row r="101" customFormat="false" ht="21.75" hidden="false" customHeight="true" outlineLevel="0" collapsed="false"/>
    <row r="102" customFormat="false" ht="21.75" hidden="false" customHeight="true" outlineLevel="0" collapsed="false"/>
    <row r="103" customFormat="false" ht="21.75" hidden="false" customHeight="true" outlineLevel="0" collapsed="false"/>
    <row r="104" customFormat="false" ht="21.75" hidden="false" customHeight="true" outlineLevel="0" collapsed="false"/>
    <row r="105" customFormat="false" ht="21.75" hidden="false" customHeight="true" outlineLevel="0" collapsed="false"/>
    <row r="106" customFormat="false" ht="21.75" hidden="false" customHeight="true" outlineLevel="0" collapsed="false"/>
    <row r="107" customFormat="false" ht="21.75" hidden="false" customHeight="true" outlineLevel="0" collapsed="false"/>
    <row r="108" customFormat="false" ht="21.75" hidden="false" customHeight="true" outlineLevel="0" collapsed="false"/>
    <row r="109" customFormat="false" ht="21.75" hidden="false" customHeight="true" outlineLevel="0" collapsed="false"/>
    <row r="110" customFormat="false" ht="21.75" hidden="false" customHeight="true" outlineLevel="0" collapsed="false"/>
    <row r="111" customFormat="false" ht="21.75" hidden="false" customHeight="true" outlineLevel="0" collapsed="false"/>
    <row r="112" customFormat="false" ht="21.75" hidden="false" customHeight="true" outlineLevel="0" collapsed="false"/>
    <row r="113" customFormat="false" ht="21.75" hidden="false" customHeight="true" outlineLevel="0" collapsed="false"/>
    <row r="114" customFormat="false" ht="21.75" hidden="false" customHeight="true" outlineLevel="0" collapsed="false"/>
    <row r="115" customFormat="false" ht="21.75" hidden="false" customHeight="true" outlineLevel="0" collapsed="false"/>
    <row r="116" customFormat="false" ht="21.75" hidden="false" customHeight="true" outlineLevel="0" collapsed="false"/>
    <row r="117" customFormat="false" ht="21.75" hidden="false" customHeight="true" outlineLevel="0" collapsed="false"/>
    <row r="118" customFormat="false" ht="21.75" hidden="false" customHeight="true" outlineLevel="0" collapsed="false"/>
    <row r="119" customFormat="false" ht="21.75" hidden="false" customHeight="true" outlineLevel="0" collapsed="false"/>
    <row r="120" customFormat="false" ht="21.75" hidden="false" customHeight="true" outlineLevel="0" collapsed="false"/>
    <row r="121" customFormat="false" ht="21.75" hidden="false" customHeight="true" outlineLevel="0" collapsed="false"/>
    <row r="122" customFormat="false" ht="21.75" hidden="false" customHeight="true" outlineLevel="0" collapsed="false"/>
    <row r="123" customFormat="false" ht="21.75" hidden="false" customHeight="true" outlineLevel="0" collapsed="false"/>
    <row r="124" customFormat="false" ht="21.75" hidden="false" customHeight="true" outlineLevel="0" collapsed="false"/>
    <row r="125" customFormat="false" ht="21.75" hidden="false" customHeight="true" outlineLevel="0" collapsed="false"/>
    <row r="126" customFormat="false" ht="21.75" hidden="false" customHeight="true" outlineLevel="0" collapsed="false"/>
    <row r="127" customFormat="false" ht="21.75" hidden="false" customHeight="true" outlineLevel="0" collapsed="false"/>
    <row r="128" customFormat="false" ht="21.75" hidden="false" customHeight="true" outlineLevel="0" collapsed="false"/>
    <row r="129" customFormat="false" ht="21.75" hidden="false" customHeight="true" outlineLevel="0" collapsed="false"/>
    <row r="130" customFormat="false" ht="21.75" hidden="false" customHeight="true" outlineLevel="0" collapsed="false"/>
    <row r="131" customFormat="false" ht="21.75" hidden="false" customHeight="true" outlineLevel="0" collapsed="false"/>
    <row r="132" customFormat="false" ht="21.75" hidden="false" customHeight="true" outlineLevel="0" collapsed="false"/>
    <row r="133" customFormat="false" ht="21.75" hidden="false" customHeight="true" outlineLevel="0" collapsed="false"/>
    <row r="134" customFormat="false" ht="21.75" hidden="false" customHeight="true" outlineLevel="0" collapsed="false"/>
    <row r="135" customFormat="false" ht="21.75" hidden="false" customHeight="true" outlineLevel="0" collapsed="false"/>
    <row r="136" customFormat="false" ht="21.75" hidden="false" customHeight="true" outlineLevel="0" collapsed="false"/>
    <row r="137" customFormat="false" ht="21.75" hidden="false" customHeight="true" outlineLevel="0" collapsed="false"/>
    <row r="138" customFormat="false" ht="21.75" hidden="false" customHeight="true" outlineLevel="0" collapsed="false"/>
    <row r="139" customFormat="false" ht="21.75" hidden="false" customHeight="true" outlineLevel="0" collapsed="false"/>
    <row r="140" customFormat="false" ht="21.75" hidden="false" customHeight="true" outlineLevel="0" collapsed="false"/>
    <row r="141" customFormat="false" ht="21.75" hidden="false" customHeight="true" outlineLevel="0" collapsed="false"/>
    <row r="142" customFormat="false" ht="21.75" hidden="false" customHeight="true" outlineLevel="0" collapsed="false"/>
    <row r="143" customFormat="false" ht="21.75" hidden="false" customHeight="true" outlineLevel="0" collapsed="false"/>
    <row r="144" customFormat="false" ht="21.75" hidden="false" customHeight="true" outlineLevel="0" collapsed="false"/>
    <row r="145" customFormat="false" ht="21.75" hidden="false" customHeight="true" outlineLevel="0" collapsed="false"/>
    <row r="146" customFormat="false" ht="21.75" hidden="false" customHeight="true" outlineLevel="0" collapsed="false"/>
    <row r="147" customFormat="false" ht="21.75" hidden="false" customHeight="true" outlineLevel="0" collapsed="false"/>
    <row r="148" customFormat="false" ht="21.75" hidden="false" customHeight="true" outlineLevel="0" collapsed="false"/>
    <row r="149" customFormat="false" ht="21.75" hidden="false" customHeight="true" outlineLevel="0" collapsed="false"/>
    <row r="150" customFormat="false" ht="21.75" hidden="false" customHeight="true" outlineLevel="0" collapsed="false"/>
    <row r="151" customFormat="false" ht="21.75" hidden="false" customHeight="true" outlineLevel="0" collapsed="false"/>
    <row r="152" customFormat="false" ht="21.75" hidden="false" customHeight="true" outlineLevel="0" collapsed="false"/>
    <row r="153" customFormat="false" ht="21.75" hidden="false" customHeight="true" outlineLevel="0" collapsed="false"/>
    <row r="154" customFormat="false" ht="21.75" hidden="false" customHeight="true" outlineLevel="0" collapsed="false"/>
    <row r="155" customFormat="false" ht="21.75" hidden="false" customHeight="true" outlineLevel="0" collapsed="false"/>
    <row r="156" customFormat="false" ht="21.75" hidden="false" customHeight="true" outlineLevel="0" collapsed="false"/>
    <row r="157" customFormat="false" ht="21.75" hidden="false" customHeight="true" outlineLevel="0" collapsed="false"/>
    <row r="158" customFormat="false" ht="21.75" hidden="false" customHeight="true" outlineLevel="0" collapsed="false"/>
    <row r="159" customFormat="false" ht="21.75" hidden="false" customHeight="true" outlineLevel="0" collapsed="false"/>
    <row r="160" customFormat="false" ht="21.75" hidden="false" customHeight="true" outlineLevel="0" collapsed="false"/>
    <row r="161" customFormat="false" ht="21.75" hidden="false" customHeight="true" outlineLevel="0" collapsed="false"/>
    <row r="162" customFormat="false" ht="21.75" hidden="false" customHeight="true" outlineLevel="0" collapsed="false"/>
    <row r="163" customFormat="false" ht="21.75" hidden="false" customHeight="true" outlineLevel="0" collapsed="false"/>
    <row r="164" customFormat="false" ht="21.75" hidden="false" customHeight="true" outlineLevel="0" collapsed="false"/>
    <row r="165" customFormat="false" ht="21.75" hidden="false" customHeight="true" outlineLevel="0" collapsed="false"/>
    <row r="166" customFormat="false" ht="21.75" hidden="false" customHeight="true" outlineLevel="0" collapsed="false"/>
    <row r="167" customFormat="false" ht="21.75" hidden="false" customHeight="true" outlineLevel="0" collapsed="false"/>
    <row r="168" customFormat="false" ht="21.75" hidden="false" customHeight="true" outlineLevel="0" collapsed="false"/>
    <row r="169" customFormat="false" ht="21.75" hidden="false" customHeight="true" outlineLevel="0" collapsed="false"/>
    <row r="170" customFormat="false" ht="21.75" hidden="false" customHeight="true" outlineLevel="0" collapsed="false"/>
    <row r="171" customFormat="false" ht="21.75" hidden="false" customHeight="true" outlineLevel="0" collapsed="false"/>
    <row r="172" customFormat="false" ht="21.75" hidden="false" customHeight="true" outlineLevel="0" collapsed="false"/>
    <row r="173" customFormat="false" ht="21.75" hidden="false" customHeight="true" outlineLevel="0" collapsed="false"/>
    <row r="174" customFormat="false" ht="21.75" hidden="false" customHeight="true" outlineLevel="0" collapsed="false"/>
    <row r="175" customFormat="false" ht="21.75" hidden="false" customHeight="true" outlineLevel="0" collapsed="false"/>
    <row r="176" customFormat="false" ht="21.75" hidden="false" customHeight="true" outlineLevel="0" collapsed="false"/>
    <row r="177" customFormat="false" ht="21.75" hidden="false" customHeight="true" outlineLevel="0" collapsed="false"/>
    <row r="178" customFormat="false" ht="21.75" hidden="false" customHeight="true" outlineLevel="0" collapsed="false"/>
    <row r="179" customFormat="false" ht="21.75" hidden="false" customHeight="true" outlineLevel="0" collapsed="false"/>
    <row r="180" customFormat="false" ht="21.75" hidden="false" customHeight="true" outlineLevel="0" collapsed="false"/>
    <row r="181" customFormat="false" ht="21.75" hidden="false" customHeight="true" outlineLevel="0" collapsed="false"/>
    <row r="182" customFormat="false" ht="21.75" hidden="false" customHeight="true" outlineLevel="0" collapsed="false"/>
    <row r="183" customFormat="false" ht="21.75" hidden="false" customHeight="true" outlineLevel="0" collapsed="false"/>
    <row r="184" customFormat="false" ht="21.75" hidden="false" customHeight="true" outlineLevel="0" collapsed="false"/>
    <row r="185" customFormat="false" ht="21.75" hidden="false" customHeight="true" outlineLevel="0" collapsed="false"/>
    <row r="186" customFormat="false" ht="21.75" hidden="false" customHeight="true" outlineLevel="0" collapsed="false"/>
    <row r="187" customFormat="false" ht="21.75" hidden="false" customHeight="true" outlineLevel="0" collapsed="false"/>
    <row r="188" customFormat="false" ht="21.75" hidden="false" customHeight="true" outlineLevel="0" collapsed="false"/>
    <row r="189" customFormat="false" ht="21.75" hidden="false" customHeight="true" outlineLevel="0" collapsed="false"/>
    <row r="190" customFormat="false" ht="21.75" hidden="false" customHeight="true" outlineLevel="0" collapsed="false"/>
    <row r="191" customFormat="false" ht="21.75" hidden="false" customHeight="true" outlineLevel="0" collapsed="false"/>
    <row r="192" customFormat="false" ht="21.75" hidden="false" customHeight="true" outlineLevel="0" collapsed="false"/>
    <row r="193" customFormat="false" ht="21.75" hidden="false" customHeight="true" outlineLevel="0" collapsed="false"/>
    <row r="194" customFormat="false" ht="21.75" hidden="false" customHeight="true" outlineLevel="0" collapsed="false"/>
    <row r="195" customFormat="false" ht="21.75" hidden="false" customHeight="true" outlineLevel="0" collapsed="false"/>
    <row r="196" customFormat="false" ht="21.75" hidden="false" customHeight="true" outlineLevel="0" collapsed="false"/>
    <row r="197" customFormat="false" ht="21.75" hidden="false" customHeight="true" outlineLevel="0" collapsed="false"/>
    <row r="198" customFormat="false" ht="21.75" hidden="false" customHeight="true" outlineLevel="0" collapsed="false"/>
    <row r="199" customFormat="false" ht="21.75" hidden="false" customHeight="true" outlineLevel="0" collapsed="false"/>
  </sheetData>
  <mergeCells count="158">
    <mergeCell ref="B2:J2"/>
    <mergeCell ref="B4:J4"/>
    <mergeCell ref="B7:I7"/>
    <mergeCell ref="C8:E8"/>
    <mergeCell ref="G8:I8"/>
    <mergeCell ref="C9:E9"/>
    <mergeCell ref="G9:I9"/>
    <mergeCell ref="C10:E10"/>
    <mergeCell ref="G10:I10"/>
    <mergeCell ref="B12:E12"/>
    <mergeCell ref="F12:I12"/>
    <mergeCell ref="C13:E13"/>
    <mergeCell ref="G13:I13"/>
    <mergeCell ref="C14:E14"/>
    <mergeCell ref="G14:I14"/>
    <mergeCell ref="C15:E15"/>
    <mergeCell ref="G15:I15"/>
    <mergeCell ref="C16:E16"/>
    <mergeCell ref="G16:I16"/>
    <mergeCell ref="C17:E17"/>
    <mergeCell ref="C18:E18"/>
    <mergeCell ref="B20:I20"/>
    <mergeCell ref="C21:I21"/>
    <mergeCell ref="C22:I22"/>
    <mergeCell ref="C23:I23"/>
    <mergeCell ref="B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C33:I33"/>
    <mergeCell ref="C34:I34"/>
    <mergeCell ref="C35:I35"/>
    <mergeCell ref="B37:E37"/>
    <mergeCell ref="F37:I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6:E46"/>
    <mergeCell ref="F46:I46"/>
    <mergeCell ref="C47:E47"/>
    <mergeCell ref="G47:I47"/>
    <mergeCell ref="C48:E48"/>
    <mergeCell ref="G48:I48"/>
    <mergeCell ref="C49:E49"/>
    <mergeCell ref="G49:I49"/>
    <mergeCell ref="C50:E50"/>
    <mergeCell ref="G50:I50"/>
    <mergeCell ref="C51:E51"/>
    <mergeCell ref="G51:I51"/>
    <mergeCell ref="B53:E53"/>
    <mergeCell ref="F53:I53"/>
    <mergeCell ref="C54:E54"/>
    <mergeCell ref="G54:I54"/>
    <mergeCell ref="C55:E55"/>
    <mergeCell ref="G55:I55"/>
    <mergeCell ref="C56:E56"/>
    <mergeCell ref="G56:I56"/>
    <mergeCell ref="C57:E57"/>
    <mergeCell ref="G57:I57"/>
    <mergeCell ref="C58:E58"/>
    <mergeCell ref="G58:I58"/>
    <mergeCell ref="B61:J61"/>
    <mergeCell ref="C62:D62"/>
    <mergeCell ref="E62:F62"/>
    <mergeCell ref="G62:H62"/>
    <mergeCell ref="C63:D63"/>
    <mergeCell ref="E63:F63"/>
    <mergeCell ref="G63:H63"/>
    <mergeCell ref="C64:D64"/>
    <mergeCell ref="E64:F64"/>
    <mergeCell ref="G64:H64"/>
    <mergeCell ref="C65:D65"/>
    <mergeCell ref="E65:F65"/>
    <mergeCell ref="G65:H65"/>
    <mergeCell ref="C66:D66"/>
    <mergeCell ref="E66:F66"/>
    <mergeCell ref="G66:H66"/>
    <mergeCell ref="C67:D67"/>
    <mergeCell ref="E67:F67"/>
    <mergeCell ref="G67:H67"/>
    <mergeCell ref="C68:D68"/>
    <mergeCell ref="E68:F68"/>
    <mergeCell ref="G68:H68"/>
    <mergeCell ref="C69:D69"/>
    <mergeCell ref="E69:F69"/>
    <mergeCell ref="G69:H69"/>
    <mergeCell ref="C70:D70"/>
    <mergeCell ref="E70:F70"/>
    <mergeCell ref="G70:H70"/>
    <mergeCell ref="C71:D71"/>
    <mergeCell ref="E71:F71"/>
    <mergeCell ref="G71:H71"/>
    <mergeCell ref="C72:D72"/>
    <mergeCell ref="E72:F72"/>
    <mergeCell ref="G72:H72"/>
    <mergeCell ref="B75:J75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C81:D81"/>
    <mergeCell ref="E81:F81"/>
    <mergeCell ref="C82:D82"/>
    <mergeCell ref="E82:F82"/>
    <mergeCell ref="C83:D83"/>
    <mergeCell ref="E83:F83"/>
    <mergeCell ref="B86:J86"/>
    <mergeCell ref="C87:D87"/>
    <mergeCell ref="E87:G87"/>
    <mergeCell ref="C88:D88"/>
    <mergeCell ref="E88:G88"/>
    <mergeCell ref="C89:D89"/>
    <mergeCell ref="E89:G89"/>
    <mergeCell ref="C90:D90"/>
    <mergeCell ref="E90:G90"/>
    <mergeCell ref="C91:D91"/>
    <mergeCell ref="E91:G91"/>
    <mergeCell ref="C92:D92"/>
    <mergeCell ref="E92:G92"/>
    <mergeCell ref="C93:D93"/>
    <mergeCell ref="E93:G93"/>
    <mergeCell ref="C94:D94"/>
    <mergeCell ref="E94:G94"/>
  </mergeCells>
  <conditionalFormatting sqref="I77:I84">
    <cfRule type="expression" priority="2" aboveAverage="0" equalAverage="0" bottom="0" percent="0" rank="0" text="" dxfId="1">
      <formula>AND(ISNUMBER(I77),I77&lt;3)</formula>
    </cfRule>
    <cfRule type="expression" priority="3" aboveAverage="0" equalAverage="0" bottom="0" percent="0" rank="0" text="" dxfId="1">
      <formula>AND(ISNUMBER(I77),I77&lt;15)</formula>
    </cfRule>
    <cfRule type="expression" priority="4" aboveAverage="0" equalAverage="0" bottom="0" percent="0" rank="0" text="" dxfId="4">
      <formula>AND(ISNUMBER(I77),I77&lt;30)</formula>
    </cfRule>
    <cfRule type="expression" priority="5" aboveAverage="0" equalAverage="0" bottom="0" percent="0" rank="0" text="" dxfId="0">
      <formula>AND(ISNUMBER(I77),I77&gt;=30)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72CE"/>
    <pageSetUpPr fitToPage="false"/>
  </sheetPr>
  <dimension ref="B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8"/>
    <col collapsed="false" customWidth="true" hidden="false" outlineLevel="0" max="3" min="3" style="1" width="18"/>
    <col collapsed="false" customWidth="true" hidden="false" outlineLevel="0" max="4" min="4" style="1" width="28"/>
    <col collapsed="false" customWidth="true" hidden="false" outlineLevel="0" max="5" min="5" style="1" width="24"/>
    <col collapsed="false" customWidth="true" hidden="false" outlineLevel="0" max="6" min="6" style="1" width="30"/>
    <col collapsed="false" customWidth="true" hidden="false" outlineLevel="0" max="7" min="7" style="1" width="24"/>
    <col collapsed="false" customWidth="true" hidden="false" outlineLevel="0" max="8" min="8" style="1" width="1.51"/>
  </cols>
  <sheetData>
    <row r="1" customFormat="false" ht="6" hidden="false" customHeight="true" outlineLevel="0" collapsed="false"/>
    <row r="2" customFormat="false" ht="45" hidden="false" customHeight="true" outlineLevel="0" collapsed="false">
      <c r="B2" s="63" t="s">
        <v>244</v>
      </c>
      <c r="C2" s="63"/>
      <c r="D2" s="63"/>
      <c r="E2" s="63"/>
      <c r="F2" s="63"/>
      <c r="G2" s="63"/>
    </row>
    <row r="4" customFormat="false" ht="27.75" hidden="false" customHeight="true" outlineLevel="0" collapsed="false">
      <c r="B4" s="64" t="s">
        <v>245</v>
      </c>
      <c r="C4" s="64" t="s">
        <v>246</v>
      </c>
      <c r="D4" s="64" t="s">
        <v>195</v>
      </c>
      <c r="E4" s="64" t="s">
        <v>196</v>
      </c>
      <c r="F4" s="64" t="s">
        <v>197</v>
      </c>
    </row>
    <row r="5" customFormat="false" ht="21.75" hidden="false" customHeight="true" outlineLevel="0" collapsed="false">
      <c r="B5" s="65" t="n">
        <v>1</v>
      </c>
      <c r="C5" s="53" t="s">
        <v>82</v>
      </c>
      <c r="D5" s="53" t="s">
        <v>198</v>
      </c>
      <c r="E5" s="53" t="s">
        <v>199</v>
      </c>
      <c r="F5" s="53" t="s">
        <v>200</v>
      </c>
    </row>
    <row r="6" customFormat="false" ht="21.75" hidden="false" customHeight="true" outlineLevel="0" collapsed="false">
      <c r="B6" s="66" t="n">
        <v>2</v>
      </c>
      <c r="C6" s="54" t="s">
        <v>82</v>
      </c>
      <c r="D6" s="54" t="s">
        <v>201</v>
      </c>
      <c r="E6" s="54" t="s">
        <v>202</v>
      </c>
      <c r="F6" s="54" t="s">
        <v>200</v>
      </c>
    </row>
    <row r="7" customFormat="false" ht="21.75" hidden="false" customHeight="true" outlineLevel="0" collapsed="false">
      <c r="B7" s="65" t="n">
        <v>3</v>
      </c>
      <c r="C7" s="53" t="s">
        <v>82</v>
      </c>
      <c r="D7" s="53" t="s">
        <v>203</v>
      </c>
      <c r="E7" s="53" t="s">
        <v>204</v>
      </c>
      <c r="F7" s="53" t="s">
        <v>205</v>
      </c>
    </row>
    <row r="8" customFormat="false" ht="21.75" hidden="false" customHeight="true" outlineLevel="0" collapsed="false">
      <c r="B8" s="66" t="n">
        <v>1</v>
      </c>
      <c r="C8" s="54" t="s">
        <v>119</v>
      </c>
      <c r="D8" s="54" t="s">
        <v>256</v>
      </c>
      <c r="E8" s="54" t="s">
        <v>257</v>
      </c>
      <c r="F8" s="54" t="s">
        <v>200</v>
      </c>
    </row>
    <row r="9" customFormat="false" ht="21.75" hidden="false" customHeight="true" outlineLevel="0" collapsed="false">
      <c r="B9" s="65" t="n">
        <v>2</v>
      </c>
      <c r="C9" s="53" t="s">
        <v>119</v>
      </c>
      <c r="D9" s="53" t="s">
        <v>258</v>
      </c>
      <c r="E9" s="53" t="s">
        <v>259</v>
      </c>
      <c r="F9" s="53" t="s">
        <v>260</v>
      </c>
    </row>
    <row r="10" customFormat="false" ht="21.75" hidden="false" customHeight="true" outlineLevel="0" collapsed="false">
      <c r="B10" s="66" t="n">
        <v>3</v>
      </c>
      <c r="C10" s="54" t="s">
        <v>119</v>
      </c>
      <c r="D10" s="54" t="s">
        <v>261</v>
      </c>
      <c r="E10" s="54" t="s">
        <v>262</v>
      </c>
      <c r="F10" s="54" t="s">
        <v>200</v>
      </c>
    </row>
    <row r="11" customFormat="false" ht="21.75" hidden="false" customHeight="true" outlineLevel="0" collapsed="false">
      <c r="B11" s="65" t="n">
        <v>1</v>
      </c>
      <c r="C11" s="53" t="s">
        <v>150</v>
      </c>
      <c r="D11" s="53" t="s">
        <v>198</v>
      </c>
      <c r="E11" s="53" t="s">
        <v>268</v>
      </c>
      <c r="F11" s="53" t="s">
        <v>200</v>
      </c>
    </row>
    <row r="12" customFormat="false" ht="21.75" hidden="false" customHeight="true" outlineLevel="0" collapsed="false">
      <c r="B12" s="66" t="n">
        <v>2</v>
      </c>
      <c r="C12" s="54" t="s">
        <v>150</v>
      </c>
      <c r="D12" s="54" t="s">
        <v>269</v>
      </c>
      <c r="E12" s="54" t="s">
        <v>270</v>
      </c>
      <c r="F12" s="54" t="s">
        <v>260</v>
      </c>
    </row>
    <row r="13" customFormat="false" ht="21.75" hidden="false" customHeight="true" outlineLevel="0" collapsed="false">
      <c r="B13" s="67"/>
      <c r="C13" s="67"/>
      <c r="D13" s="67"/>
      <c r="E13" s="67"/>
      <c r="F13" s="67"/>
    </row>
    <row r="14" customFormat="false" ht="21.75" hidden="false" customHeight="true" outlineLevel="0" collapsed="false">
      <c r="B14" s="68"/>
      <c r="C14" s="68"/>
      <c r="D14" s="68"/>
      <c r="E14" s="68"/>
      <c r="F14" s="68"/>
    </row>
    <row r="15" customFormat="false" ht="21.75" hidden="false" customHeight="true" outlineLevel="0" collapsed="false">
      <c r="B15" s="67"/>
      <c r="C15" s="67"/>
      <c r="D15" s="67"/>
      <c r="E15" s="67"/>
      <c r="F15" s="67"/>
    </row>
    <row r="16" customFormat="false" ht="21.75" hidden="false" customHeight="true" outlineLevel="0" collapsed="false">
      <c r="B16" s="68"/>
      <c r="C16" s="68"/>
      <c r="D16" s="68"/>
      <c r="E16" s="68"/>
      <c r="F16" s="68"/>
    </row>
    <row r="17" customFormat="false" ht="21.75" hidden="false" customHeight="true" outlineLevel="0" collapsed="false">
      <c r="B17" s="67"/>
      <c r="C17" s="67"/>
      <c r="D17" s="67"/>
      <c r="E17" s="67"/>
      <c r="F17" s="67"/>
    </row>
    <row r="18" customFormat="false" ht="21.75" hidden="false" customHeight="true" outlineLevel="0" collapsed="false">
      <c r="B18" s="68"/>
      <c r="C18" s="68"/>
      <c r="D18" s="68"/>
      <c r="E18" s="68"/>
      <c r="F18" s="68"/>
    </row>
    <row r="19" customFormat="false" ht="21.75" hidden="false" customHeight="true" outlineLevel="0" collapsed="false">
      <c r="B19" s="67"/>
      <c r="C19" s="67"/>
      <c r="D19" s="67"/>
      <c r="E19" s="67"/>
      <c r="F19" s="67"/>
    </row>
    <row r="20" customFormat="false" ht="21.75" hidden="false" customHeight="true" outlineLevel="0" collapsed="false">
      <c r="B20" s="68"/>
      <c r="C20" s="68"/>
      <c r="D20" s="68"/>
      <c r="E20" s="68"/>
      <c r="F20" s="68"/>
    </row>
    <row r="21" customFormat="false" ht="21.75" hidden="false" customHeight="true" outlineLevel="0" collapsed="false">
      <c r="B21" s="67"/>
      <c r="C21" s="67"/>
      <c r="D21" s="67"/>
      <c r="E21" s="67"/>
      <c r="F21" s="67"/>
    </row>
    <row r="22" customFormat="false" ht="21.75" hidden="false" customHeight="true" outlineLevel="0" collapsed="false">
      <c r="B22" s="68"/>
      <c r="C22" s="68"/>
      <c r="D22" s="68"/>
      <c r="E22" s="68"/>
      <c r="F22" s="68"/>
    </row>
    <row r="23" customFormat="false" ht="21.75" hidden="false" customHeight="true" outlineLevel="0" collapsed="false">
      <c r="B23" s="67"/>
      <c r="C23" s="67"/>
      <c r="D23" s="67"/>
      <c r="E23" s="67"/>
      <c r="F23" s="67"/>
    </row>
    <row r="24" customFormat="false" ht="21.75" hidden="false" customHeight="true" outlineLevel="0" collapsed="false">
      <c r="B24" s="68"/>
      <c r="C24" s="68"/>
      <c r="D24" s="68"/>
      <c r="E24" s="68"/>
      <c r="F24" s="68"/>
    </row>
    <row r="25" customFormat="false" ht="21.75" hidden="false" customHeight="true" outlineLevel="0" collapsed="false">
      <c r="B25" s="67"/>
      <c r="C25" s="67"/>
      <c r="D25" s="67"/>
      <c r="E25" s="67"/>
      <c r="F25" s="67"/>
    </row>
    <row r="26" customFormat="false" ht="21.75" hidden="false" customHeight="true" outlineLevel="0" collapsed="false">
      <c r="B26" s="68"/>
      <c r="C26" s="68"/>
      <c r="D26" s="68"/>
      <c r="E26" s="68"/>
      <c r="F26" s="68"/>
    </row>
    <row r="27" customFormat="false" ht="21.75" hidden="false" customHeight="true" outlineLevel="0" collapsed="false">
      <c r="B27" s="67"/>
      <c r="C27" s="67"/>
      <c r="D27" s="67"/>
      <c r="E27" s="67"/>
      <c r="F27" s="67"/>
    </row>
    <row r="28" customFormat="false" ht="21.75" hidden="false" customHeight="true" outlineLevel="0" collapsed="false">
      <c r="B28" s="68"/>
      <c r="C28" s="68"/>
      <c r="D28" s="68"/>
      <c r="E28" s="68"/>
      <c r="F28" s="68"/>
    </row>
    <row r="29" customFormat="false" ht="21.75" hidden="false" customHeight="true" outlineLevel="0" collapsed="false">
      <c r="B29" s="67"/>
      <c r="C29" s="67"/>
      <c r="D29" s="67"/>
      <c r="E29" s="67"/>
      <c r="F29" s="67"/>
    </row>
    <row r="30" customFormat="false" ht="21.75" hidden="false" customHeight="true" outlineLevel="0" collapsed="false">
      <c r="B30" s="68"/>
      <c r="C30" s="68"/>
      <c r="D30" s="68"/>
      <c r="E30" s="68"/>
      <c r="F30" s="68"/>
    </row>
    <row r="31" customFormat="false" ht="21.75" hidden="false" customHeight="true" outlineLevel="0" collapsed="false">
      <c r="B31" s="67"/>
      <c r="C31" s="67"/>
      <c r="D31" s="67"/>
      <c r="E31" s="67"/>
      <c r="F31" s="67"/>
    </row>
    <row r="32" customFormat="false" ht="21.75" hidden="false" customHeight="true" outlineLevel="0" collapsed="false">
      <c r="B32" s="68"/>
      <c r="C32" s="68"/>
      <c r="D32" s="68"/>
      <c r="E32" s="68"/>
      <c r="F32" s="68"/>
    </row>
  </sheetData>
  <mergeCells count="1">
    <mergeCell ref="B2:G2"/>
  </mergeCells>
  <dataValidations count="2">
    <dataValidation allowBlank="true" errorStyle="stop" operator="between" showDropDown="false" showErrorMessage="false" showInputMessage="false" sqref="C5:C1000" type="list">
      <formula1>Registre!$B$5:$B$1000</formula1>
      <formula2>0</formula2>
    </dataValidation>
    <dataValidation allowBlank="true" errorStyle="stop" operator="between" showDropDown="false" showErrorMessage="false" showInputMessage="false" sqref="F5:F1000" type="list">
      <formula1>'⚙ Référentiels'!$H$4:$H$20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07817"/>
    <pageSetUpPr fitToPage="false"/>
  </sheetPr>
  <dimension ref="B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8"/>
    <col collapsed="false" customWidth="true" hidden="false" outlineLevel="0" max="3" min="3" style="1" width="28"/>
    <col collapsed="false" customWidth="true" hidden="false" outlineLevel="0" max="4" min="4" style="1" width="30"/>
    <col collapsed="false" customWidth="true" hidden="false" outlineLevel="0" max="5" min="5" style="1" width="16"/>
    <col collapsed="false" customWidth="true" hidden="false" outlineLevel="0" max="6" min="6" style="1" width="18"/>
    <col collapsed="false" customWidth="true" hidden="false" outlineLevel="0" max="7" min="7" style="1" width="1.51"/>
  </cols>
  <sheetData>
    <row r="1" customFormat="false" ht="6" hidden="false" customHeight="true" outlineLevel="0" collapsed="false"/>
    <row r="2" customFormat="false" ht="45" hidden="false" customHeight="true" outlineLevel="0" collapsed="false">
      <c r="B2" s="63" t="s">
        <v>272</v>
      </c>
      <c r="C2" s="63"/>
      <c r="D2" s="63"/>
      <c r="E2" s="63"/>
      <c r="F2" s="63"/>
    </row>
    <row r="4" customFormat="false" ht="27.75" hidden="false" customHeight="true" outlineLevel="0" collapsed="false">
      <c r="B4" s="69" t="s">
        <v>245</v>
      </c>
      <c r="C4" s="69" t="s">
        <v>246</v>
      </c>
      <c r="D4" s="69" t="s">
        <v>254</v>
      </c>
      <c r="E4" s="69" t="s">
        <v>211</v>
      </c>
      <c r="F4" s="69" t="s">
        <v>250</v>
      </c>
    </row>
    <row r="5" customFormat="false" ht="21.75" hidden="false" customHeight="true" outlineLevel="0" collapsed="false">
      <c r="B5" s="65" t="n">
        <v>1</v>
      </c>
      <c r="C5" s="53" t="s">
        <v>82</v>
      </c>
      <c r="D5" s="53" t="s">
        <v>214</v>
      </c>
      <c r="E5" s="53" t="s">
        <v>215</v>
      </c>
      <c r="F5" s="53" t="s">
        <v>216</v>
      </c>
    </row>
    <row r="6" customFormat="false" ht="21.75" hidden="false" customHeight="true" outlineLevel="0" collapsed="false">
      <c r="B6" s="66" t="n">
        <v>2</v>
      </c>
      <c r="C6" s="54" t="s">
        <v>82</v>
      </c>
      <c r="D6" s="54" t="s">
        <v>218</v>
      </c>
      <c r="E6" s="54" t="s">
        <v>219</v>
      </c>
      <c r="F6" s="54" t="s">
        <v>216</v>
      </c>
    </row>
    <row r="7" customFormat="false" ht="21.75" hidden="false" customHeight="true" outlineLevel="0" collapsed="false">
      <c r="B7" s="65" t="n">
        <v>3</v>
      </c>
      <c r="C7" s="53" t="s">
        <v>82</v>
      </c>
      <c r="D7" s="53" t="s">
        <v>220</v>
      </c>
      <c r="E7" s="53" t="s">
        <v>222</v>
      </c>
      <c r="F7" s="53" t="s">
        <v>221</v>
      </c>
    </row>
    <row r="8" customFormat="false" ht="21.75" hidden="false" customHeight="true" outlineLevel="0" collapsed="false">
      <c r="B8" s="66" t="n">
        <v>1</v>
      </c>
      <c r="C8" s="54" t="s">
        <v>119</v>
      </c>
      <c r="D8" s="54" t="s">
        <v>128</v>
      </c>
      <c r="E8" s="54" t="s">
        <v>57</v>
      </c>
      <c r="F8" s="54" t="s">
        <v>263</v>
      </c>
    </row>
    <row r="9" customFormat="false" ht="21.75" hidden="false" customHeight="true" outlineLevel="0" collapsed="false">
      <c r="B9" s="65" t="n">
        <v>2</v>
      </c>
      <c r="C9" s="53" t="s">
        <v>119</v>
      </c>
      <c r="D9" s="53" t="s">
        <v>265</v>
      </c>
      <c r="E9" s="53" t="s">
        <v>266</v>
      </c>
      <c r="F9" s="53" t="s">
        <v>263</v>
      </c>
    </row>
    <row r="10" customFormat="false" ht="21.75" hidden="false" customHeight="true" outlineLevel="0" collapsed="false">
      <c r="B10" s="66" t="n">
        <v>1</v>
      </c>
      <c r="C10" s="54" t="s">
        <v>150</v>
      </c>
      <c r="D10" s="54" t="s">
        <v>154</v>
      </c>
      <c r="E10" s="54" t="s">
        <v>17</v>
      </c>
      <c r="F10" s="54" t="s">
        <v>271</v>
      </c>
    </row>
    <row r="11" customFormat="false" ht="21.75" hidden="false" customHeight="true" outlineLevel="0" collapsed="false">
      <c r="B11" s="67"/>
      <c r="C11" s="67"/>
      <c r="D11" s="67"/>
      <c r="E11" s="67"/>
      <c r="F11" s="67"/>
    </row>
    <row r="12" customFormat="false" ht="21.75" hidden="false" customHeight="true" outlineLevel="0" collapsed="false">
      <c r="B12" s="68"/>
      <c r="C12" s="68"/>
      <c r="D12" s="68"/>
      <c r="E12" s="68"/>
      <c r="F12" s="68"/>
    </row>
    <row r="13" customFormat="false" ht="21.75" hidden="false" customHeight="true" outlineLevel="0" collapsed="false">
      <c r="B13" s="67"/>
      <c r="C13" s="67"/>
      <c r="D13" s="67"/>
      <c r="E13" s="67"/>
      <c r="F13" s="67"/>
    </row>
    <row r="14" customFormat="false" ht="21.75" hidden="false" customHeight="true" outlineLevel="0" collapsed="false">
      <c r="B14" s="68"/>
      <c r="C14" s="68"/>
      <c r="D14" s="68"/>
      <c r="E14" s="68"/>
      <c r="F14" s="68"/>
    </row>
    <row r="15" customFormat="false" ht="21.75" hidden="false" customHeight="true" outlineLevel="0" collapsed="false">
      <c r="B15" s="67"/>
      <c r="C15" s="67"/>
      <c r="D15" s="67"/>
      <c r="E15" s="67"/>
      <c r="F15" s="67"/>
    </row>
    <row r="16" customFormat="false" ht="21.75" hidden="false" customHeight="true" outlineLevel="0" collapsed="false">
      <c r="B16" s="68"/>
      <c r="C16" s="68"/>
      <c r="D16" s="68"/>
      <c r="E16" s="68"/>
      <c r="F16" s="68"/>
    </row>
    <row r="17" customFormat="false" ht="21.75" hidden="false" customHeight="true" outlineLevel="0" collapsed="false">
      <c r="B17" s="67"/>
      <c r="C17" s="67"/>
      <c r="D17" s="67"/>
      <c r="E17" s="67"/>
      <c r="F17" s="67"/>
    </row>
    <row r="18" customFormat="false" ht="21.75" hidden="false" customHeight="true" outlineLevel="0" collapsed="false">
      <c r="B18" s="68"/>
      <c r="C18" s="68"/>
      <c r="D18" s="68"/>
      <c r="E18" s="68"/>
      <c r="F18" s="68"/>
    </row>
    <row r="19" customFormat="false" ht="21.75" hidden="false" customHeight="true" outlineLevel="0" collapsed="false">
      <c r="B19" s="67"/>
      <c r="C19" s="67"/>
      <c r="D19" s="67"/>
      <c r="E19" s="67"/>
      <c r="F19" s="67"/>
    </row>
    <row r="20" customFormat="false" ht="21.75" hidden="false" customHeight="true" outlineLevel="0" collapsed="false">
      <c r="B20" s="68"/>
      <c r="C20" s="68"/>
      <c r="D20" s="68"/>
      <c r="E20" s="68"/>
      <c r="F20" s="68"/>
    </row>
    <row r="21" customFormat="false" ht="21.75" hidden="false" customHeight="true" outlineLevel="0" collapsed="false">
      <c r="B21" s="67"/>
      <c r="C21" s="67"/>
      <c r="D21" s="67"/>
      <c r="E21" s="67"/>
      <c r="F21" s="67"/>
    </row>
    <row r="22" customFormat="false" ht="21.75" hidden="false" customHeight="true" outlineLevel="0" collapsed="false">
      <c r="B22" s="68"/>
      <c r="C22" s="68"/>
      <c r="D22" s="68"/>
      <c r="E22" s="68"/>
      <c r="F22" s="68"/>
    </row>
    <row r="23" customFormat="false" ht="21.75" hidden="false" customHeight="true" outlineLevel="0" collapsed="false">
      <c r="B23" s="67"/>
      <c r="C23" s="67"/>
      <c r="D23" s="67"/>
      <c r="E23" s="67"/>
      <c r="F23" s="67"/>
    </row>
    <row r="24" customFormat="false" ht="21.75" hidden="false" customHeight="true" outlineLevel="0" collapsed="false">
      <c r="B24" s="68"/>
      <c r="C24" s="68"/>
      <c r="D24" s="68"/>
      <c r="E24" s="68"/>
      <c r="F24" s="68"/>
    </row>
    <row r="25" customFormat="false" ht="21.75" hidden="false" customHeight="true" outlineLevel="0" collapsed="false">
      <c r="B25" s="67"/>
      <c r="C25" s="67"/>
      <c r="D25" s="67"/>
      <c r="E25" s="67"/>
      <c r="F25" s="67"/>
    </row>
    <row r="26" customFormat="false" ht="21.75" hidden="false" customHeight="true" outlineLevel="0" collapsed="false">
      <c r="B26" s="68"/>
      <c r="C26" s="68"/>
      <c r="D26" s="68"/>
      <c r="E26" s="68"/>
      <c r="F26" s="68"/>
    </row>
    <row r="27" customFormat="false" ht="21.75" hidden="false" customHeight="true" outlineLevel="0" collapsed="false">
      <c r="B27" s="67"/>
      <c r="C27" s="67"/>
      <c r="D27" s="67"/>
      <c r="E27" s="67"/>
      <c r="F27" s="67"/>
    </row>
    <row r="28" customFormat="false" ht="21.75" hidden="false" customHeight="true" outlineLevel="0" collapsed="false">
      <c r="B28" s="68"/>
      <c r="C28" s="68"/>
      <c r="D28" s="68"/>
      <c r="E28" s="68"/>
      <c r="F28" s="68"/>
    </row>
    <row r="29" customFormat="false" ht="21.75" hidden="false" customHeight="true" outlineLevel="0" collapsed="false">
      <c r="B29" s="67"/>
      <c r="C29" s="67"/>
      <c r="D29" s="67"/>
      <c r="E29" s="67"/>
      <c r="F29" s="67"/>
    </row>
    <row r="30" customFormat="false" ht="21.75" hidden="false" customHeight="true" outlineLevel="0" collapsed="false">
      <c r="B30" s="68"/>
      <c r="C30" s="68"/>
      <c r="D30" s="68"/>
      <c r="E30" s="68"/>
      <c r="F30" s="68"/>
    </row>
  </sheetData>
  <mergeCells count="1">
    <mergeCell ref="B2:F2"/>
  </mergeCells>
  <dataValidations count="2">
    <dataValidation allowBlank="true" errorStyle="stop" operator="between" showDropDown="false" showErrorMessage="false" showInputMessage="false" sqref="C5:C1000" type="list">
      <formula1>Registre!$B$5:$B$1000</formula1>
      <formula2>0</formula2>
    </dataValidation>
    <dataValidation allowBlank="true" errorStyle="stop" operator="between" showDropDown="false" showErrorMessage="false" showInputMessage="false" sqref="E5:E1000" type="list">
      <formula1>"Principal,Alias,API,Sous-domaine,Wildcard,Interne"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2DA333"/>
    <pageSetUpPr fitToPage="false"/>
  </sheetPr>
  <dimension ref="B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8"/>
    <col collapsed="false" customWidth="true" hidden="false" outlineLevel="0" max="4" min="3" style="1" width="28"/>
    <col collapsed="false" customWidth="true" hidden="false" outlineLevel="0" max="6" min="5" style="1" width="18"/>
    <col collapsed="false" customWidth="true" hidden="false" outlineLevel="0" max="7" min="7" style="1" width="14"/>
    <col collapsed="false" customWidth="true" hidden="false" outlineLevel="0" max="8" min="8" style="1" width="16"/>
    <col collapsed="false" customWidth="true" hidden="false" outlineLevel="0" max="9" min="9" style="1" width="1.51"/>
  </cols>
  <sheetData>
    <row r="1" customFormat="false" ht="6" hidden="false" customHeight="true" outlineLevel="0" collapsed="false"/>
    <row r="2" customFormat="false" ht="45" hidden="false" customHeight="true" outlineLevel="0" collapsed="false">
      <c r="B2" s="63" t="s">
        <v>273</v>
      </c>
      <c r="C2" s="63"/>
      <c r="D2" s="63"/>
      <c r="E2" s="63"/>
      <c r="F2" s="63"/>
      <c r="G2" s="63"/>
      <c r="H2" s="63"/>
    </row>
    <row r="4" customFormat="false" ht="27.75" hidden="false" customHeight="true" outlineLevel="0" collapsed="false">
      <c r="B4" s="70" t="s">
        <v>245</v>
      </c>
      <c r="C4" s="70" t="s">
        <v>246</v>
      </c>
      <c r="D4" s="70" t="s">
        <v>248</v>
      </c>
      <c r="E4" s="70" t="s">
        <v>249</v>
      </c>
      <c r="F4" s="70" t="s">
        <v>250</v>
      </c>
      <c r="G4" s="71" t="s">
        <v>251</v>
      </c>
      <c r="H4" s="70" t="s">
        <v>274</v>
      </c>
    </row>
    <row r="5" customFormat="false" ht="24" hidden="false" customHeight="true" outlineLevel="0" collapsed="false">
      <c r="B5" s="65" t="n">
        <v>1</v>
      </c>
      <c r="C5" s="53" t="s">
        <v>82</v>
      </c>
      <c r="D5" s="53" t="s">
        <v>214</v>
      </c>
      <c r="E5" s="53" t="s">
        <v>217</v>
      </c>
      <c r="F5" s="53" t="s">
        <v>216</v>
      </c>
      <c r="G5" s="59" t="n">
        <f aca="true">IFERROR(F5-TODAY(),"—")</f>
        <v>-214</v>
      </c>
      <c r="H5" s="53" t="s">
        <v>84</v>
      </c>
    </row>
    <row r="6" customFormat="false" ht="24" hidden="false" customHeight="true" outlineLevel="0" collapsed="false">
      <c r="B6" s="66" t="n">
        <v>2</v>
      </c>
      <c r="C6" s="54" t="s">
        <v>82</v>
      </c>
      <c r="D6" s="54" t="s">
        <v>220</v>
      </c>
      <c r="E6" s="54" t="s">
        <v>217</v>
      </c>
      <c r="F6" s="54" t="s">
        <v>221</v>
      </c>
      <c r="G6" s="60" t="n">
        <f aca="true">IFERROR(F6-TODAY(),"—")</f>
        <v>-38</v>
      </c>
      <c r="H6" s="54" t="s">
        <v>84</v>
      </c>
    </row>
    <row r="7" customFormat="false" ht="24" hidden="false" customHeight="true" outlineLevel="0" collapsed="false">
      <c r="B7" s="65" t="n">
        <v>1</v>
      </c>
      <c r="C7" s="53" t="s">
        <v>119</v>
      </c>
      <c r="D7" s="53" t="s">
        <v>128</v>
      </c>
      <c r="E7" s="53" t="s">
        <v>264</v>
      </c>
      <c r="F7" s="53" t="s">
        <v>263</v>
      </c>
      <c r="G7" s="59" t="n">
        <f aca="true">IFERROR(F7-TODAY(),"—")</f>
        <v>125</v>
      </c>
      <c r="H7" s="53" t="s">
        <v>84</v>
      </c>
    </row>
    <row r="8" customFormat="false" ht="24" hidden="false" customHeight="true" outlineLevel="0" collapsed="false">
      <c r="B8" s="66" t="n">
        <v>2</v>
      </c>
      <c r="C8" s="54" t="s">
        <v>119</v>
      </c>
      <c r="D8" s="54" t="s">
        <v>265</v>
      </c>
      <c r="E8" s="54" t="s">
        <v>264</v>
      </c>
      <c r="F8" s="54" t="s">
        <v>263</v>
      </c>
      <c r="G8" s="60" t="n">
        <f aca="true">IFERROR(F8-TODAY(),"—")</f>
        <v>125</v>
      </c>
      <c r="H8" s="54" t="s">
        <v>84</v>
      </c>
    </row>
    <row r="9" customFormat="false" ht="24" hidden="false" customHeight="true" outlineLevel="0" collapsed="false">
      <c r="B9" s="65" t="n">
        <v>1</v>
      </c>
      <c r="C9" s="53" t="s">
        <v>150</v>
      </c>
      <c r="D9" s="53" t="s">
        <v>154</v>
      </c>
      <c r="E9" s="53" t="s">
        <v>217</v>
      </c>
      <c r="F9" s="53" t="s">
        <v>271</v>
      </c>
      <c r="G9" s="59" t="n">
        <f aca="true">IFERROR(F9-TODAY(),"—")</f>
        <v>212</v>
      </c>
      <c r="H9" s="53" t="s">
        <v>84</v>
      </c>
    </row>
    <row r="10" customFormat="false" ht="24" hidden="false" customHeight="true" outlineLevel="0" collapsed="false">
      <c r="B10" s="68"/>
      <c r="C10" s="68"/>
      <c r="D10" s="68"/>
      <c r="E10" s="68"/>
      <c r="F10" s="68"/>
      <c r="G10" s="60" t="n">
        <f aca="true">IFERROR(F10-TODAY(),"—")</f>
        <v>-46129</v>
      </c>
      <c r="H10" s="68"/>
    </row>
    <row r="11" customFormat="false" ht="24" hidden="false" customHeight="true" outlineLevel="0" collapsed="false">
      <c r="B11" s="67"/>
      <c r="C11" s="67"/>
      <c r="D11" s="67"/>
      <c r="E11" s="67"/>
      <c r="F11" s="67"/>
      <c r="G11" s="59" t="n">
        <f aca="true">IFERROR(F11-TODAY(),"—")</f>
        <v>-46129</v>
      </c>
      <c r="H11" s="67"/>
    </row>
    <row r="12" customFormat="false" ht="24" hidden="false" customHeight="true" outlineLevel="0" collapsed="false">
      <c r="B12" s="68"/>
      <c r="C12" s="68"/>
      <c r="D12" s="68"/>
      <c r="E12" s="68"/>
      <c r="F12" s="68"/>
      <c r="G12" s="60" t="n">
        <f aca="true">IFERROR(F12-TODAY(),"—")</f>
        <v>-46129</v>
      </c>
      <c r="H12" s="68"/>
    </row>
    <row r="13" customFormat="false" ht="24" hidden="false" customHeight="true" outlineLevel="0" collapsed="false">
      <c r="B13" s="67"/>
      <c r="C13" s="67"/>
      <c r="D13" s="67"/>
      <c r="E13" s="67"/>
      <c r="F13" s="67"/>
      <c r="G13" s="59" t="n">
        <f aca="true">IFERROR(F13-TODAY(),"—")</f>
        <v>-46129</v>
      </c>
      <c r="H13" s="67"/>
    </row>
    <row r="14" customFormat="false" ht="24" hidden="false" customHeight="true" outlineLevel="0" collapsed="false">
      <c r="B14" s="68"/>
      <c r="C14" s="68"/>
      <c r="D14" s="68"/>
      <c r="E14" s="68"/>
      <c r="F14" s="68"/>
      <c r="G14" s="60" t="n">
        <f aca="true">IFERROR(F14-TODAY(),"—")</f>
        <v>-46129</v>
      </c>
      <c r="H14" s="68"/>
    </row>
    <row r="15" customFormat="false" ht="24" hidden="false" customHeight="true" outlineLevel="0" collapsed="false">
      <c r="B15" s="67"/>
      <c r="C15" s="67"/>
      <c r="D15" s="67"/>
      <c r="E15" s="67"/>
      <c r="F15" s="67"/>
      <c r="G15" s="59" t="n">
        <f aca="true">IFERROR(F15-TODAY(),"—")</f>
        <v>-46129</v>
      </c>
      <c r="H15" s="67"/>
    </row>
    <row r="16" customFormat="false" ht="24" hidden="false" customHeight="true" outlineLevel="0" collapsed="false">
      <c r="B16" s="68"/>
      <c r="C16" s="68"/>
      <c r="D16" s="68"/>
      <c r="E16" s="68"/>
      <c r="F16" s="68"/>
      <c r="G16" s="60" t="n">
        <f aca="true">IFERROR(F16-TODAY(),"—")</f>
        <v>-46129</v>
      </c>
      <c r="H16" s="68"/>
    </row>
    <row r="17" customFormat="false" ht="24" hidden="false" customHeight="true" outlineLevel="0" collapsed="false">
      <c r="B17" s="67"/>
      <c r="C17" s="67"/>
      <c r="D17" s="67"/>
      <c r="E17" s="67"/>
      <c r="F17" s="67"/>
      <c r="G17" s="59" t="n">
        <f aca="true">IFERROR(F17-TODAY(),"—")</f>
        <v>-46129</v>
      </c>
      <c r="H17" s="67"/>
    </row>
    <row r="18" customFormat="false" ht="24" hidden="false" customHeight="true" outlineLevel="0" collapsed="false">
      <c r="B18" s="68"/>
      <c r="C18" s="68"/>
      <c r="D18" s="68"/>
      <c r="E18" s="68"/>
      <c r="F18" s="68"/>
      <c r="G18" s="60" t="n">
        <f aca="true">IFERROR(F18-TODAY(),"—")</f>
        <v>-46129</v>
      </c>
      <c r="H18" s="68"/>
    </row>
    <row r="19" customFormat="false" ht="24" hidden="false" customHeight="true" outlineLevel="0" collapsed="false">
      <c r="B19" s="67"/>
      <c r="C19" s="67"/>
      <c r="D19" s="67"/>
      <c r="E19" s="67"/>
      <c r="F19" s="67"/>
      <c r="G19" s="59" t="n">
        <f aca="true">IFERROR(F19-TODAY(),"—")</f>
        <v>-46129</v>
      </c>
      <c r="H19" s="67"/>
    </row>
    <row r="20" customFormat="false" ht="24" hidden="false" customHeight="true" outlineLevel="0" collapsed="false">
      <c r="B20" s="68"/>
      <c r="C20" s="68"/>
      <c r="D20" s="68"/>
      <c r="E20" s="68"/>
      <c r="F20" s="68"/>
      <c r="G20" s="60" t="n">
        <f aca="true">IFERROR(F20-TODAY(),"—")</f>
        <v>-46129</v>
      </c>
      <c r="H20" s="68"/>
    </row>
    <row r="21" customFormat="false" ht="24" hidden="false" customHeight="true" outlineLevel="0" collapsed="false">
      <c r="B21" s="67"/>
      <c r="C21" s="67"/>
      <c r="D21" s="67"/>
      <c r="E21" s="67"/>
      <c r="F21" s="67"/>
      <c r="G21" s="59" t="n">
        <f aca="true">IFERROR(F21-TODAY(),"—")</f>
        <v>-46129</v>
      </c>
      <c r="H21" s="67"/>
    </row>
    <row r="22" customFormat="false" ht="24" hidden="false" customHeight="true" outlineLevel="0" collapsed="false">
      <c r="B22" s="68"/>
      <c r="C22" s="68"/>
      <c r="D22" s="68"/>
      <c r="E22" s="68"/>
      <c r="F22" s="68"/>
      <c r="G22" s="60" t="n">
        <f aca="true">IFERROR(F22-TODAY(),"—")</f>
        <v>-46129</v>
      </c>
      <c r="H22" s="68"/>
    </row>
    <row r="23" customFormat="false" ht="24" hidden="false" customHeight="true" outlineLevel="0" collapsed="false">
      <c r="B23" s="67"/>
      <c r="C23" s="67"/>
      <c r="D23" s="67"/>
      <c r="E23" s="67"/>
      <c r="F23" s="67"/>
      <c r="G23" s="59" t="n">
        <f aca="true">IFERROR(F23-TODAY(),"—")</f>
        <v>-46129</v>
      </c>
      <c r="H23" s="67"/>
    </row>
    <row r="24" customFormat="false" ht="24" hidden="false" customHeight="true" outlineLevel="0" collapsed="false">
      <c r="B24" s="68"/>
      <c r="C24" s="68"/>
      <c r="D24" s="68"/>
      <c r="E24" s="68"/>
      <c r="F24" s="68"/>
      <c r="G24" s="60" t="n">
        <f aca="true">IFERROR(F24-TODAY(),"—")</f>
        <v>-46129</v>
      </c>
      <c r="H24" s="68"/>
    </row>
    <row r="25" customFormat="false" ht="24" hidden="false" customHeight="true" outlineLevel="0" collapsed="false">
      <c r="B25" s="67"/>
      <c r="C25" s="67"/>
      <c r="D25" s="67"/>
      <c r="E25" s="67"/>
      <c r="F25" s="67"/>
      <c r="G25" s="59" t="n">
        <f aca="true">IFERROR(F25-TODAY(),"—")</f>
        <v>-46129</v>
      </c>
      <c r="H25" s="67"/>
    </row>
    <row r="26" customFormat="false" ht="24" hidden="false" customHeight="true" outlineLevel="0" collapsed="false">
      <c r="B26" s="68"/>
      <c r="C26" s="68"/>
      <c r="D26" s="68"/>
      <c r="E26" s="68"/>
      <c r="F26" s="68"/>
      <c r="G26" s="60" t="n">
        <f aca="true">IFERROR(F26-TODAY(),"—")</f>
        <v>-46129</v>
      </c>
      <c r="H26" s="68"/>
    </row>
    <row r="27" customFormat="false" ht="24" hidden="false" customHeight="true" outlineLevel="0" collapsed="false">
      <c r="B27" s="67"/>
      <c r="C27" s="67"/>
      <c r="D27" s="67"/>
      <c r="E27" s="67"/>
      <c r="F27" s="67"/>
      <c r="G27" s="59" t="n">
        <f aca="true">IFERROR(F27-TODAY(),"—")</f>
        <v>-46129</v>
      </c>
      <c r="H27" s="67"/>
    </row>
    <row r="28" customFormat="false" ht="24" hidden="false" customHeight="true" outlineLevel="0" collapsed="false">
      <c r="B28" s="68"/>
      <c r="C28" s="68"/>
      <c r="D28" s="68"/>
      <c r="E28" s="68"/>
      <c r="F28" s="68"/>
      <c r="G28" s="60" t="n">
        <f aca="true">IFERROR(F28-TODAY(),"—")</f>
        <v>-46129</v>
      </c>
      <c r="H28" s="68"/>
    </row>
    <row r="29" customFormat="false" ht="24" hidden="false" customHeight="true" outlineLevel="0" collapsed="false">
      <c r="B29" s="67"/>
      <c r="C29" s="67"/>
      <c r="D29" s="67"/>
      <c r="E29" s="67"/>
      <c r="F29" s="67"/>
      <c r="G29" s="59" t="n">
        <f aca="true">IFERROR(F29-TODAY(),"—")</f>
        <v>-46129</v>
      </c>
      <c r="H29" s="67"/>
    </row>
  </sheetData>
  <mergeCells count="1">
    <mergeCell ref="B2:H2"/>
  </mergeCells>
  <conditionalFormatting sqref="G5:G1000">
    <cfRule type="expression" priority="2" aboveAverage="0" equalAverage="0" bottom="0" percent="0" rank="0" text="" dxfId="1">
      <formula>AND(ISNUMBER(G5),G5&lt;3)</formula>
    </cfRule>
    <cfRule type="expression" priority="3" aboveAverage="0" equalAverage="0" bottom="0" percent="0" rank="0" text="" dxfId="1">
      <formula>AND(ISNUMBER(G5),G5&lt;15)</formula>
    </cfRule>
    <cfRule type="expression" priority="4" aboveAverage="0" equalAverage="0" bottom="0" percent="0" rank="0" text="" dxfId="4">
      <formula>AND(ISNUMBER(G5),G5&lt;30)</formula>
    </cfRule>
    <cfRule type="expression" priority="5" aboveAverage="0" equalAverage="0" bottom="0" percent="0" rank="0" text="" dxfId="0">
      <formula>AND(ISNUMBER(G5),G5&gt;=30)</formula>
    </cfRule>
  </conditionalFormatting>
  <dataValidations count="2">
    <dataValidation allowBlank="true" errorStyle="stop" operator="between" showDropDown="false" showErrorMessage="false" showInputMessage="false" sqref="C5:C1000" type="list">
      <formula1>Registre!$B$5:$B$1000</formula1>
      <formula2>0</formula2>
    </dataValidation>
    <dataValidation allowBlank="true" errorStyle="stop" operator="between" showDropDown="false" showErrorMessage="false" showInputMessage="false" sqref="H5:H1000" type="list">
      <formula1>"Actif,Expiré,Révoqué,En renouvellement"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14276"/>
    <pageSetUpPr fitToPage="false"/>
  </sheetPr>
  <dimension ref="B1:M10"/>
  <sheetViews>
    <sheetView showFormulas="false" showGridLines="fals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M5" activeCellId="0" sqref="M5"/>
    </sheetView>
  </sheetViews>
  <sheetFormatPr defaultColWidth="8.6796875" defaultRowHeight="13.8" zeroHeight="false" outlineLevelRow="0" outlineLevelCol="0"/>
  <cols>
    <col collapsed="false" customWidth="true" hidden="false" outlineLevel="0" max="13" min="2" style="1" width="22"/>
  </cols>
  <sheetData>
    <row r="1" customFormat="false" ht="7.5" hidden="false" customHeight="true" outlineLevel="0" collapsed="false"/>
    <row r="2" customFormat="false" ht="45" hidden="false" customHeight="true" outlineLevel="0" collapsed="false">
      <c r="B2" s="72" t="s">
        <v>275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customFormat="false" ht="25.5" hidden="false" customHeight="true" outlineLevel="0" collapsed="false">
      <c r="B3" s="73" t="s">
        <v>9</v>
      </c>
      <c r="C3" s="69" t="s">
        <v>12</v>
      </c>
      <c r="D3" s="70" t="s">
        <v>276</v>
      </c>
      <c r="E3" s="64" t="s">
        <v>46</v>
      </c>
      <c r="F3" s="73" t="s">
        <v>47</v>
      </c>
      <c r="G3" s="64" t="s">
        <v>51</v>
      </c>
      <c r="H3" s="69" t="s">
        <v>277</v>
      </c>
      <c r="I3" s="70" t="s">
        <v>278</v>
      </c>
      <c r="J3" s="73" t="s">
        <v>279</v>
      </c>
      <c r="K3" s="64" t="s">
        <v>280</v>
      </c>
      <c r="L3" s="69" t="s">
        <v>67</v>
      </c>
      <c r="M3" s="70" t="s">
        <v>281</v>
      </c>
    </row>
    <row r="4" customFormat="false" ht="21.75" hidden="false" customHeight="true" outlineLevel="0" collapsed="false">
      <c r="B4" s="74" t="s">
        <v>13</v>
      </c>
      <c r="C4" s="74" t="s">
        <v>14</v>
      </c>
      <c r="D4" s="74" t="s">
        <v>84</v>
      </c>
      <c r="E4" s="74" t="s">
        <v>86</v>
      </c>
      <c r="F4" s="74" t="s">
        <v>87</v>
      </c>
      <c r="G4" s="74" t="s">
        <v>88</v>
      </c>
      <c r="H4" s="74" t="s">
        <v>200</v>
      </c>
      <c r="I4" s="74" t="s">
        <v>282</v>
      </c>
      <c r="J4" s="74" t="s">
        <v>108</v>
      </c>
      <c r="K4" s="74" t="s">
        <v>110</v>
      </c>
      <c r="L4" s="74" t="s">
        <v>104</v>
      </c>
      <c r="M4" s="74" t="s">
        <v>283</v>
      </c>
    </row>
    <row r="5" customFormat="false" ht="21.75" hidden="false" customHeight="true" outlineLevel="0" collapsed="false">
      <c r="B5" s="13" t="s">
        <v>15</v>
      </c>
      <c r="C5" s="13" t="s">
        <v>16</v>
      </c>
      <c r="D5" s="13" t="s">
        <v>284</v>
      </c>
      <c r="F5" s="13" t="s">
        <v>285</v>
      </c>
      <c r="G5" s="13" t="s">
        <v>286</v>
      </c>
      <c r="H5" s="13" t="s">
        <v>260</v>
      </c>
      <c r="J5" s="13" t="s">
        <v>168</v>
      </c>
      <c r="K5" s="13" t="s">
        <v>142</v>
      </c>
    </row>
    <row r="6" customFormat="false" ht="21.75" hidden="false" customHeight="true" outlineLevel="0" collapsed="false">
      <c r="B6" s="74" t="s">
        <v>17</v>
      </c>
      <c r="C6" s="74" t="s">
        <v>18</v>
      </c>
      <c r="D6" s="74" t="s">
        <v>287</v>
      </c>
      <c r="G6" s="74" t="s">
        <v>124</v>
      </c>
      <c r="K6" s="74" t="s">
        <v>288</v>
      </c>
    </row>
    <row r="7" customFormat="false" ht="21.75" hidden="false" customHeight="true" outlineLevel="0" collapsed="false">
      <c r="C7" s="13" t="s">
        <v>19</v>
      </c>
      <c r="K7" s="13" t="s">
        <v>289</v>
      </c>
    </row>
    <row r="8" customFormat="false" ht="21.75" hidden="false" customHeight="true" outlineLevel="0" collapsed="false">
      <c r="K8" s="74" t="s">
        <v>170</v>
      </c>
    </row>
    <row r="9" customFormat="false" ht="21.75" hidden="false" customHeight="true" outlineLevel="0" collapsed="false"/>
    <row r="10" customFormat="false" ht="21.75" hidden="false" customHeight="true" outlineLevel="0" collapsed="false"/>
  </sheetData>
  <mergeCells count="1">
    <mergeCell ref="B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2026-04-16T14:10:34Z</dcterms:created>
  <dc:creator>openpyxl</dc:creator>
  <dc:description/>
  <dc:language>en-US</dc:language>
  <cp:lastModifiedBy/>
  <dcterms:modified xsi:type="dcterms:W3CDTF">2026-04-17T15:56:06Z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