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GUIDE" sheetId="1" state="visible" r:id="rId3"/>
    <sheet name="SYNTHESE GLOBALE" sheetId="2" state="visible" r:id="rId4"/>
    <sheet name="DASHBOARD GLOBAL" sheetId="3" state="visible" r:id="rId5"/>
    <sheet name="-- TECH --" sheetId="4" state="visible" r:id="rId6"/>
    <sheet name="TECH_RnD" sheetId="5" state="visible" r:id="rId7"/>
    <sheet name="TECH_DSI_Infra" sheetId="6" state="visible" r:id="rId8"/>
    <sheet name="-- OPS --" sheetId="7" state="visible" r:id="rId9"/>
    <sheet name="OPS_Commer_Support" sheetId="8" state="visible" r:id="rId10"/>
    <sheet name="-- MKT --" sheetId="9" state="visible" r:id="rId11"/>
    <sheet name="MKT_Mktg_ComDe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<sst xmlns="http://schemas.openxmlformats.org/spreadsheetml/2006/main" count="1502" uniqueCount="217">
  <si>
    <t xml:space="preserve">  GUIDE — RAPPORT MENSUEL DÉPARTEMENTS — NETBYUS</t>
  </si>
  <si>
    <t xml:space="preserve">  Mode d'emploi — À lire avant toute saisie</t>
  </si>
  <si>
    <t xml:space="preserve">  1.  STRUCTURE DU FICHIER</t>
  </si>
  <si>
    <t xml:space="preserve">Onglet</t>
  </si>
  <si>
    <t xml:space="preserve">Contenu</t>
  </si>
  <si>
    <t xml:space="preserve">Couleur</t>
  </si>
  <si>
    <t xml:space="preserve">GUIDE</t>
  </si>
  <si>
    <t xml:space="preserve">Mode d'emploi</t>
  </si>
  <si>
    <t xml:space="preserve">Gris</t>
  </si>
  <si>
    <t xml:space="preserve">SYNTHESE GLOBALE</t>
  </si>
  <si>
    <t xml:space="preserve">Tableau de bord automatique — NE PAS MODIFIER</t>
  </si>
  <si>
    <t xml:space="preserve">DASHBOARD GLOBAL</t>
  </si>
  <si>
    <t xml:space="preserve">Graphiques + Gantt — NE PAS MODIFIER</t>
  </si>
  <si>
    <t xml:space="preserve">-- TECH --</t>
  </si>
  <si>
    <t xml:space="preserve">Séparateur visuel département technique</t>
  </si>
  <si>
    <t xml:space="preserve">—</t>
  </si>
  <si>
    <t xml:space="preserve">TECH_RnD</t>
  </si>
  <si>
    <t xml:space="preserve">Saisie hebdomadaire R&amp;D</t>
  </si>
  <si>
    <t xml:space="preserve">Bleu</t>
  </si>
  <si>
    <t xml:space="preserve">TECH_DSI_Infra</t>
  </si>
  <si>
    <t xml:space="preserve">Saisie DSI/Services IT + Infrastructure fusionnés</t>
  </si>
  <si>
    <t xml:space="preserve">-- OPS --</t>
  </si>
  <si>
    <t xml:space="preserve">Séparateur visuel département opérations</t>
  </si>
  <si>
    <t xml:space="preserve">OPS_Commer_Support</t>
  </si>
  <si>
    <t xml:space="preserve">Saisie Commercial + Operations/Support fusionnés</t>
  </si>
  <si>
    <t xml:space="preserve">Orange</t>
  </si>
  <si>
    <t xml:space="preserve">-- MKT --</t>
  </si>
  <si>
    <t xml:space="preserve">Séparateur visuel département marketing</t>
  </si>
  <si>
    <t xml:space="preserve">MKT_Mktg_ComDes</t>
  </si>
  <si>
    <t xml:space="preserve">Saisie Marketing + Communication/Design fusionnés</t>
  </si>
  <si>
    <t xml:space="preserve">Vert</t>
  </si>
  <si>
    <t xml:space="preserve">  2.  LES 3 TABLEAUX DE CHAQUE SEMAINE</t>
  </si>
  <si>
    <t xml:space="preserve">Tableau</t>
  </si>
  <si>
    <t xml:space="preserve">Objectif</t>
  </si>
  <si>
    <t xml:space="preserve">Colonnes (dans l'ordre)</t>
  </si>
  <si>
    <t xml:space="preserve">T1 — Activités</t>
  </si>
  <si>
    <t xml:space="preserve">Lister toutes les activités réalisées</t>
  </si>
  <si>
    <t xml:space="preserve"># | Projet | Activité | Résultat | Statut | KPI | Responsable | Observations | Échéance | Livré le</t>
  </si>
  <si>
    <t xml:space="preserve">T2 — Remontées Direction</t>
  </si>
  <si>
    <t xml:space="preserve">Points nécessitant une décision Direction</t>
  </si>
  <si>
    <t xml:space="preserve"># | Catégorie | Description | Urgence | Impact | Action attendue</t>
  </si>
  <si>
    <t xml:space="preserve">T3 — Planning semaine suivante</t>
  </si>
  <si>
    <t xml:space="preserve">Tâches prévues semaine à venir</t>
  </si>
  <si>
    <t xml:space="preserve"># | Projet | Tâche planifiée | Responsable | Échéance | Priorité</t>
  </si>
  <si>
    <t xml:space="preserve">  3.  VALEURS EXACTES À RESPECTER (⚠️ les formules y sont sensibles)</t>
  </si>
  <si>
    <t xml:space="preserve">Champ</t>
  </si>
  <si>
    <t xml:space="preserve">Valeurs autorisées</t>
  </si>
  <si>
    <t xml:space="preserve">À ne pas écrire</t>
  </si>
  <si>
    <t xml:space="preserve">Statut (T1)</t>
  </si>
  <si>
    <t xml:space="preserve">Termine / En cours / En attente de validation / Arret momentane</t>
  </si>
  <si>
    <t xml:space="preserve">'Terminé', accents sur 'Arrêt momentané'</t>
  </si>
  <si>
    <t xml:space="preserve">Urgence (T2)</t>
  </si>
  <si>
    <t xml:space="preserve">Critique / Haute / Moyenne / Basse</t>
  </si>
  <si>
    <t xml:space="preserve">Respecter la casse exacte</t>
  </si>
  <si>
    <t xml:space="preserve">Priorité (T3)</t>
  </si>
  <si>
    <t xml:space="preserve">Prioritaire / Important / Planifie</t>
  </si>
  <si>
    <t xml:space="preserve">'Urgent', 'Faible', accent sur 'Planifié'</t>
  </si>
  <si>
    <t xml:space="preserve">Catégorie (T2)</t>
  </si>
  <si>
    <t xml:space="preserve">Arbitrage Direction / Besoin logistique / Besoin technique / Besoin financier / Besoin humain / Deplacement</t>
  </si>
  <si>
    <t xml:space="preserve">Sans accent sur 'Deplacement'</t>
  </si>
  <si>
    <t xml:space="preserve">  4.  COMMENT REMPLIR LES FEUILLES FUSIONNÉES</t>
  </si>
  <si>
    <t xml:space="preserve">Chaque feuille fusionnée contient deux blocs séparés par un bandeau bleu foncé. Remplissez le bloc du premier département, puis descendez après le bandeau pour remplir le second. Les deux blocs alimentent automatiquement la Synthèse Globale et le Dashboard, fusionnés en une seule ligne par département.</t>
  </si>
  <si>
    <t xml:space="preserve">  5.  RÈGLES IMPORTANTES</t>
  </si>
  <si>
    <t xml:space="preserve">✅</t>
  </si>
  <si>
    <t xml:space="preserve">Remplir les 3 tableaux chaque semaine pour chaque département</t>
  </si>
  <si>
    <t xml:space="preserve">Utiliser EXACTEMENT les valeurs de la section 3</t>
  </si>
  <si>
    <t xml:space="preserve">Renseigner Échéance et Livré le dans T1 (Livré le = date réelle si terminé)</t>
  </si>
  <si>
    <t xml:space="preserve">Nommer le projet au début de l'activité : ex 'SDP — correction feedbacks'</t>
  </si>
  <si>
    <t xml:space="preserve">❌</t>
  </si>
  <si>
    <t xml:space="preserve">Ne PAS modifier SYNTHESE GLOBALE et DASHBOARD GLOBAL</t>
  </si>
  <si>
    <t xml:space="preserve">Ne PAS insérer ou supprimer de colonnes</t>
  </si>
  <si>
    <t xml:space="preserve">Ne PAS renommer les onglets</t>
  </si>
  <si>
    <t xml:space="preserve">  6.  APRÈS LA SAISIE</t>
  </si>
  <si>
    <t xml:space="preserve">Les graphiques et la Synthèse se mettent à jour automatiquement à l'ouverture. Si un graphique semble figé, appuyez sur F9 puis enregistrez.</t>
  </si>
  <si>
    <t xml:space="preserve">  SYNTHESE — TOUS DEPARTEMENTS  —  JANVIER</t>
  </si>
  <si>
    <t xml:space="preserve">  Tableau de bord automatique  |  Partie 2 = a completer par l'administration</t>
  </si>
  <si>
    <t xml:space="preserve">  ADMINISTRATION — Formules automatiques — Ne pas modifier la Partie 1</t>
  </si>
  <si>
    <t xml:space="preserve">  PARTIE 1 — TABLEAU DE BORD CHIFFRE  (automatique)</t>
  </si>
  <si>
    <t xml:space="preserve">  Tableau 1 — Activites par statut</t>
  </si>
  <si>
    <t xml:space="preserve">Sous-departement</t>
  </si>
  <si>
    <t xml:space="preserve">Total</t>
  </si>
  <si>
    <t xml:space="preserve">Terminees</t>
  </si>
  <si>
    <t xml:space="preserve">En cours</t>
  </si>
  <si>
    <t xml:space="preserve">En att. validation</t>
  </si>
  <si>
    <t xml:space="preserve">Arret momentane</t>
  </si>
  <si>
    <t xml:space="preserve">KPI total</t>
  </si>
  <si>
    <t xml:space="preserve">R&amp;D</t>
  </si>
  <si>
    <t xml:space="preserve">DSI / Services &amp; Infrastructure IT</t>
  </si>
  <si>
    <t xml:space="preserve">Commercial &amp; Operations / Support</t>
  </si>
  <si>
    <t xml:space="preserve">Marketing &amp; Communication / Design</t>
  </si>
  <si>
    <t xml:space="preserve">TOTAL DEPARTEMENT</t>
  </si>
  <si>
    <t xml:space="preserve">  Tableau 2 — Remontees Direction</t>
  </si>
  <si>
    <t xml:space="preserve">Arbitrages</t>
  </si>
  <si>
    <t xml:space="preserve">Besoins</t>
  </si>
  <si>
    <t xml:space="preserve">Deplacements</t>
  </si>
  <si>
    <t xml:space="preserve">Critiques</t>
  </si>
  <si>
    <t xml:space="preserve">Hautes</t>
  </si>
  <si>
    <t xml:space="preserve">  Tableau 3 — Planning semaine suivante</t>
  </si>
  <si>
    <t xml:space="preserve">Total planifie</t>
  </si>
  <si>
    <t xml:space="preserve">Prioritaire</t>
  </si>
  <si>
    <t xml:space="preserve">Important</t>
  </si>
  <si>
    <t xml:space="preserve">Planifie</t>
  </si>
  <si>
    <t xml:space="preserve">  Synthese des activites du mois</t>
  </si>
  <si>
    <t xml:space="preserve">  &lt;- Saisir ici...</t>
  </si>
  <si>
    <t xml:space="preserve">  Niveau d'atteinte des objectifs</t>
  </si>
  <si>
    <t xml:space="preserve">  Indicateurs de performance cles (KPI)</t>
  </si>
  <si>
    <t xml:space="preserve">  Avancement des projets en cours</t>
  </si>
  <si>
    <t xml:space="preserve">  Remontees Direction — actions prises</t>
  </si>
  <si>
    <t xml:space="preserve">  Problemes recurrents identifies</t>
  </si>
  <si>
    <t xml:space="preserve">  Previsions et priorites du mois suivant</t>
  </si>
  <si>
    <t xml:space="preserve">  DASHBOARD  —  SECRETARIAT GENERAL  |  JANVIER</t>
  </si>
  <si>
    <t xml:space="preserve">  Indicateurs, graphiques et Gantt alimentes automatiquement  |  Lecture seule</t>
  </si>
  <si>
    <t xml:space="preserve">  INDICATEURS CLES DU MOIS</t>
  </si>
  <si>
    <t xml:space="preserve">Total Activites</t>
  </si>
  <si>
    <t xml:space="preserve">Arrets momentanes</t>
  </si>
  <si>
    <t xml:space="preserve">Remontees Direction</t>
  </si>
  <si>
    <t xml:space="preserve">Alertes Critiques</t>
  </si>
  <si>
    <t xml:space="preserve">  DIAGRAMME DE GANTT  —  SUIVI DES PROJETS PAR SEMAINE</t>
  </si>
  <si>
    <t xml:space="preserve">  Saisir les noms de projets dans la colonne A (max 10 par bloc). Dans vos feuilles, notez le nom du projet au début de l'activité (ex: 'SDP — correction bugs'). Le Gantt détecte automatiquement.</t>
  </si>
  <si>
    <t xml:space="preserve">Projet</t>
  </si>
  <si>
    <t xml:space="preserve">Sous-dept</t>
  </si>
  <si>
    <t xml:space="preserve">S1 Act</t>
  </si>
  <si>
    <t xml:space="preserve">S2 Act</t>
  </si>
  <si>
    <t xml:space="preserve">S3 Act</t>
  </si>
  <si>
    <t xml:space="preserve">S4 Act</t>
  </si>
  <si>
    <t xml:space="preserve">S5 Act</t>
  </si>
  <si>
    <t xml:space="preserve">S1 Plan</t>
  </si>
  <si>
    <t xml:space="preserve">S2 Plan</t>
  </si>
  <si>
    <t xml:space="preserve">S3 Plan</t>
  </si>
  <si>
    <t xml:space="preserve">S4 Plan</t>
  </si>
  <si>
    <t xml:space="preserve">S5 Plan</t>
  </si>
  <si>
    <t xml:space="preserve">Total Act</t>
  </si>
  <si>
    <t xml:space="preserve">Total Plan</t>
  </si>
  <si>
    <t xml:space="preserve">  R&amp;D</t>
  </si>
  <si>
    <t xml:space="preserve">SDP</t>
  </si>
  <si>
    <t xml:space="preserve">ADYK</t>
  </si>
  <si>
    <t xml:space="preserve">BY+</t>
  </si>
  <si>
    <t xml:space="preserve">WAF</t>
  </si>
  <si>
    <t xml:space="preserve">BY+ SHOP MINI</t>
  </si>
  <si>
    <t xml:space="preserve">  DSI / Services Internes IT &amp; Infrastructure IT</t>
  </si>
  <si>
    <t xml:space="preserve">  &lt;- Saisir nom projet</t>
  </si>
  <si>
    <t xml:space="preserve">DSI &amp; Infra</t>
  </si>
  <si>
    <t xml:space="preserve">  Pole Commercial &amp; Pole Operations / Support</t>
  </si>
  <si>
    <t xml:space="preserve">Pipeline CRM</t>
  </si>
  <si>
    <t xml:space="preserve">Commercial &amp; Ops</t>
  </si>
  <si>
    <t xml:space="preserve">Contrats clients</t>
  </si>
  <si>
    <t xml:space="preserve">  Pole Marketing &amp; Communication / Design</t>
  </si>
  <si>
    <t xml:space="preserve">Campagne BY+</t>
  </si>
  <si>
    <t xml:space="preserve">Marketing &amp; ComDes</t>
  </si>
  <si>
    <t xml:space="preserve">Campagne WAF</t>
  </si>
  <si>
    <t xml:space="preserve">Contenus digitaux</t>
  </si>
  <si>
    <t xml:space="preserve">  LÉGENDE :  Bleu = semaines avec activités réalisées  |  Vert = semaines avec tâches planifiées  |  Gris = aucune activité cette semaine</t>
  </si>
  <si>
    <t xml:space="preserve">En att.val.</t>
  </si>
  <si>
    <t xml:space="preserve">Arret mom.</t>
  </si>
  <si>
    <t xml:space="preserve">Statut</t>
  </si>
  <si>
    <t xml:space="preserve">Nb</t>
  </si>
  <si>
    <t xml:space="preserve">Categorie</t>
  </si>
  <si>
    <t xml:space="preserve">  DEPARTEMENT TECHNIQUE  —  JANVIER</t>
  </si>
  <si>
    <t xml:space="preserve">  DEPARTEMENT TECHNIQUE  &gt;  R&amp;D  —  JANVIER</t>
  </si>
  <si>
    <t xml:space="preserve">  FEUILLE DE SAISIE HEBDOMADAIRE  |  Responsable : _______________________</t>
  </si>
  <si>
    <t xml:space="preserve">  T1 = toutes vos activites avec le projet associe  |  T2 = remontees Direction  |  T3 = planning semaine suivante</t>
  </si>
  <si>
    <t xml:space="preserve">  SEMAINE 1  —  JANVIER</t>
  </si>
  <si>
    <t xml:space="preserve">  TABLEAU 1  —  ACTIVITES DE LA SEMAINE  (avec projet associe)</t>
  </si>
  <si>
    <t xml:space="preserve">  Saisir TOUTES les activites — col. Projet = nom du projet concerne (saisie libre)</t>
  </si>
  <si>
    <t xml:space="preserve">  Statuts : Termine = 100% fini  |  En cours = en progression  |  En attente de validation = necessite approbation  |  Arret momentane = suspendu</t>
  </si>
  <si>
    <t xml:space="preserve">#</t>
  </si>
  <si>
    <t xml:space="preserve">Activite / Description</t>
  </si>
  <si>
    <t xml:space="preserve">Resultat obtenu (chiffre)</t>
  </si>
  <si>
    <t xml:space="preserve">KPI</t>
  </si>
  <si>
    <t xml:space="preserve">Responsable</t>
  </si>
  <si>
    <t xml:space="preserve">Observations</t>
  </si>
  <si>
    <t xml:space="preserve">Échéance</t>
  </si>
  <si>
    <t xml:space="preserve">Livré le</t>
  </si>
  <si>
    <t xml:space="preserve">  TABLEAU 2  —  REMONTEES DIRECTION  (arbitrages, besoins, deplacements)</t>
  </si>
  <si>
    <t xml:space="preserve">  Uniquement les points necessitant une action ou decision de la Direction</t>
  </si>
  <si>
    <t xml:space="preserve">Description / Motif / Lieu</t>
  </si>
  <si>
    <t xml:space="preserve">Urgence</t>
  </si>
  <si>
    <t xml:space="preserve">Interlocuteur</t>
  </si>
  <si>
    <t xml:space="preserve">Echeance</t>
  </si>
  <si>
    <t xml:space="preserve">Projet concerne</t>
  </si>
  <si>
    <t xml:space="preserve">  TABLEAU 3  —  PLANNING SEMAINE SUIVANTE</t>
  </si>
  <si>
    <t xml:space="preserve">  Ce tableau sera votre rappel en debut de semaine prochaine — preciser le livrable attendu</t>
  </si>
  <si>
    <t xml:space="preserve">Tache planifiee</t>
  </si>
  <si>
    <t xml:space="preserve">Livrable / Objectif attendu</t>
  </si>
  <si>
    <t xml:space="preserve">Priorite</t>
  </si>
  <si>
    <t xml:space="preserve">Notes</t>
  </si>
  <si>
    <t xml:space="preserve">  SEMAINE 2  —  JANVIER</t>
  </si>
  <si>
    <t xml:space="preserve">  -&gt; RAPPEL : Consultez votre planning Semaine 1 — quelles taches aviez-vous prevues ?</t>
  </si>
  <si>
    <t xml:space="preserve">  SEMAINE 3  —  JANVIER</t>
  </si>
  <si>
    <t xml:space="preserve">  -&gt; RAPPEL : Consultez votre planning Semaine 2 — quelles taches aviez-vous prevues ?</t>
  </si>
  <si>
    <t xml:space="preserve">  SEMAINE 4  —  JANVIER</t>
  </si>
  <si>
    <t xml:space="preserve">  -&gt; RAPPEL : Consultez votre planning Semaine 3 — quelles taches aviez-vous prevues ?</t>
  </si>
  <si>
    <t xml:space="preserve">  SEMAINE 5  —  JANVIER</t>
  </si>
  <si>
    <t xml:space="preserve">  -&gt; RAPPEL : Consultez votre planning Semaine 4 — quelles taches aviez-vous prevues ?</t>
  </si>
  <si>
    <t xml:space="preserve">  DSI / Services IT &amp; Infrastructure IT  —  RAPPORT MENSUEL</t>
  </si>
  <si>
    <t xml:space="preserve">  ══  DSI / SERVICES IT  ══</t>
  </si>
  <si>
    <t xml:space="preserve">Sensibilisation</t>
  </si>
  <si>
    <t xml:space="preserve">Cartographie des comportement a risque</t>
  </si>
  <si>
    <t xml:space="preserve">Termine</t>
  </si>
  <si>
    <t xml:space="preserve">Fanta</t>
  </si>
  <si>
    <t xml:space="preserve">CD Samba</t>
  </si>
  <si>
    <t xml:space="preserve">Etude comparative</t>
  </si>
  <si>
    <t xml:space="preserve">Visuel</t>
  </si>
  <si>
    <t xml:space="preserve">Haute</t>
  </si>
  <si>
    <t xml:space="preserve">En cours de traitement</t>
  </si>
  <si>
    <t xml:space="preserve">Pack de fiche</t>
  </si>
  <si>
    <t xml:space="preserve">  ══  INFRASTRUCTURE IT  ══</t>
  </si>
  <si>
    <t xml:space="preserve">  OPERATIONS &amp; COMMERCIAL  —  JANVIER</t>
  </si>
  <si>
    <t xml:space="preserve">  Pole Commercial &amp; Pole Operations &amp; Support  —  RAPPORT MENSUEL</t>
  </si>
  <si>
    <t xml:space="preserve">  ══  POLE COMMERCIAL  ══</t>
  </si>
  <si>
    <t xml:space="preserve">ECU</t>
  </si>
  <si>
    <t xml:space="preserve">Deployement</t>
  </si>
  <si>
    <t xml:space="preserve">  ══  POLE OPERATIONS &amp; SUPPORT  ══</t>
  </si>
  <si>
    <t xml:space="preserve">  MARKETING, COMMUNICATION &amp; DESIGN  —  JANVIER</t>
  </si>
  <si>
    <t xml:space="preserve">  Pole Marketing &amp; Communication &amp; Design  —  RAPPORT MENSUEL</t>
  </si>
  <si>
    <t xml:space="preserve">  ══  POLE MARKETING  ══</t>
  </si>
  <si>
    <t xml:space="preserve">  ══  COMMUNICATION &amp; DESIGN  ══</t>
  </si>
</sst>
</file>

<file path=xl/styles.xml><?xml version="1.0" encoding="utf-8"?>
<styleSheet xmlns="http://schemas.openxmlformats.org/spreadsheetml/2006/main">
  <numFmts count="2">
    <numFmt numFmtId="164" formatCode="General"/>
    <numFmt numFmtId="165" formatCode="General"/>
  </numFmts>
  <fonts count="48">
    <font>
      <sz val="11"/>
      <color theme="1"/>
      <name val="Calibri"/>
      <family val="2"/>
      <charset val="1"/>
    </font>
    <font>
      <sz val="10"/>
      <name val="Arial"/>
      <family val="0"/>
    </font>
    <font>
      <sz val="10"/>
      <name val="Arial"/>
      <family val="0"/>
    </font>
    <font>
      <sz val="10"/>
      <name val="Arial"/>
      <family val="0"/>
    </font>
    <font>
      <b val="true"/>
      <sz val="12"/>
      <color rgb="FFFFFFFF"/>
      <name val="Arial"/>
      <family val="0"/>
      <charset val="1"/>
    </font>
    <font>
      <i val="true"/>
      <sz val="10"/>
      <color rgb="FFFFFFFF"/>
      <name val="Arial"/>
      <family val="0"/>
      <charset val="1"/>
    </font>
    <font>
      <b val="true"/>
      <sz val="10"/>
      <color rgb="FFFFFFFF"/>
      <name val="Arial"/>
      <family val="0"/>
      <charset val="1"/>
    </font>
    <font>
      <b val="true"/>
      <sz val="9"/>
      <color rgb="FFFFFFFF"/>
      <name val="Arial"/>
      <family val="0"/>
      <charset val="1"/>
    </font>
    <font>
      <sz val="9"/>
      <color rgb="FF222222"/>
      <name val="Arial"/>
      <family val="0"/>
      <charset val="1"/>
    </font>
    <font>
      <i val="true"/>
      <sz val="9"/>
      <color rgb="FF222222"/>
      <name val="Arial"/>
      <family val="0"/>
      <charset val="1"/>
    </font>
    <font>
      <b val="true"/>
      <sz val="10"/>
      <color rgb="FF222222"/>
      <name val="Arial"/>
      <family val="0"/>
      <charset val="1"/>
    </font>
    <font>
      <i val="true"/>
      <sz val="9"/>
      <color rgb="FF666666"/>
      <name val="Arial"/>
      <family val="0"/>
      <charset val="1"/>
    </font>
    <font>
      <b val="true"/>
      <sz val="13"/>
      <color rgb="FFFFFFFF"/>
      <name val="Times New Roman"/>
      <family val="0"/>
      <charset val="1"/>
    </font>
    <font>
      <sz val="11"/>
      <color rgb="FF000000"/>
      <name val="Calibri"/>
      <family val="2"/>
      <charset val="1"/>
    </font>
    <font>
      <sz val="9"/>
      <color rgb="FFBBBBBB"/>
      <name val="Times New Roman"/>
      <family val="0"/>
      <charset val="1"/>
    </font>
    <font>
      <b val="true"/>
      <sz val="8"/>
      <color rgb="FFFFFFFF"/>
      <name val="Times New Roman"/>
      <family val="0"/>
      <charset val="1"/>
    </font>
    <font>
      <b val="true"/>
      <sz val="11"/>
      <color rgb="FFFFFFFF"/>
      <name val="Times New Roman"/>
      <family val="0"/>
      <charset val="1"/>
    </font>
    <font>
      <b val="true"/>
      <sz val="9"/>
      <color rgb="FFFFFFFF"/>
      <name val="Times New Roman"/>
      <family val="0"/>
      <charset val="1"/>
    </font>
    <font>
      <b val="true"/>
      <sz val="9"/>
      <color rgb="FF222222"/>
      <name val="Arial"/>
      <family val="0"/>
      <charset val="1"/>
    </font>
    <font>
      <b val="true"/>
      <sz val="9"/>
      <color rgb="FF000000"/>
      <name val="Times New Roman"/>
      <family val="0"/>
      <charset val="1"/>
    </font>
    <font>
      <sz val="9"/>
      <color rgb="FF000000"/>
      <name val="Times New Roman"/>
      <family val="0"/>
      <charset val="1"/>
    </font>
    <font>
      <i val="true"/>
      <sz val="9"/>
      <color rgb="FF999999"/>
      <name val="Times New Roman"/>
      <family val="0"/>
      <charset val="1"/>
    </font>
    <font>
      <b val="true"/>
      <sz val="14"/>
      <color rgb="FFFFFFFF"/>
      <name val="Times New Roman"/>
      <family val="0"/>
      <charset val="1"/>
    </font>
    <font>
      <i val="true"/>
      <sz val="9"/>
      <color rgb="FFAAAAAA"/>
      <name val="Times New Roman"/>
      <family val="0"/>
      <charset val="1"/>
    </font>
    <font>
      <b val="true"/>
      <sz val="10"/>
      <color rgb="FFFFFFFF"/>
      <name val="Times New Roman"/>
      <family val="0"/>
      <charset val="1"/>
    </font>
    <font>
      <b val="true"/>
      <sz val="22"/>
      <color rgb="FF014276"/>
      <name val="Times New Roman"/>
      <family val="0"/>
      <charset val="1"/>
    </font>
    <font>
      <b val="true"/>
      <sz val="11"/>
      <color rgb="FFFFFFFF"/>
      <name val="Arial"/>
      <family val="0"/>
      <charset val="1"/>
    </font>
    <font>
      <i val="true"/>
      <sz val="9"/>
      <color rgb="FFFFFFFF"/>
      <name val="Arial"/>
      <family val="0"/>
      <charset val="1"/>
    </font>
    <font>
      <sz val="9"/>
      <color rgb="FF014276"/>
      <name val="Arial"/>
      <family val="0"/>
      <charset val="1"/>
    </font>
    <font>
      <sz val="9"/>
      <color rgb="FF1A7A3C"/>
      <name val="Arial"/>
      <family val="0"/>
      <charset val="1"/>
    </font>
    <font>
      <b val="true"/>
      <sz val="9"/>
      <color rgb="FF014276"/>
      <name val="Arial"/>
      <family val="0"/>
      <charset val="1"/>
    </font>
    <font>
      <b val="true"/>
      <sz val="9"/>
      <color rgb="FF1A7A3C"/>
      <name val="Arial"/>
      <family val="0"/>
      <charset val="1"/>
    </font>
    <font>
      <i val="true"/>
      <sz val="9"/>
      <color rgb="FF0072CE"/>
      <name val="Arial"/>
      <family val="0"/>
      <charset val="1"/>
    </font>
    <font>
      <b val="true"/>
      <sz val="9"/>
      <color rgb="FF222222"/>
      <name val="Times New Roman"/>
      <family val="0"/>
      <charset val="1"/>
    </font>
    <font>
      <sz val="8"/>
      <color rgb="FF666666"/>
      <name val="Times New Roman"/>
      <family val="0"/>
      <charset val="1"/>
    </font>
    <font>
      <i val="true"/>
      <sz val="8"/>
      <color rgb="FF555555"/>
      <name val="Times New Roman"/>
      <family val="0"/>
      <charset val="1"/>
    </font>
    <font>
      <sz val="10"/>
      <color rgb="FF222222"/>
      <name val="Arial"/>
      <family val="0"/>
      <charset val="1"/>
    </font>
    <font>
      <b val="true"/>
      <sz val="18"/>
      <color rgb="FF000000"/>
      <name val="Calibri"/>
      <family val="2"/>
    </font>
    <font>
      <sz val="10"/>
      <color rgb="FF000000"/>
      <name val="Calibri"/>
      <family val="2"/>
    </font>
    <font>
      <b val="true"/>
      <sz val="12"/>
      <color rgb="FFFFFFFF"/>
      <name val="Times New Roman"/>
      <family val="0"/>
      <charset val="1"/>
    </font>
    <font>
      <b val="true"/>
      <sz val="8"/>
      <color rgb="FF014276"/>
      <name val="Times New Roman"/>
      <family val="0"/>
      <charset val="1"/>
    </font>
    <font>
      <b val="true"/>
      <sz val="28"/>
      <color rgb="FFFFFFFF"/>
      <name val="Times New Roman"/>
      <family val="0"/>
      <charset val="1"/>
    </font>
    <font>
      <b val="true"/>
      <sz val="20"/>
      <color rgb="FFFFFFFF"/>
      <name val="Times New Roman"/>
      <family val="0"/>
      <charset val="1"/>
    </font>
    <font>
      <i val="true"/>
      <sz val="8"/>
      <color rgb="FF0072CE"/>
      <name val="Times New Roman"/>
      <family val="0"/>
      <charset val="1"/>
    </font>
    <font>
      <i val="true"/>
      <sz val="8"/>
      <color rgb="FF444444"/>
      <name val="Times New Roman"/>
      <family val="0"/>
      <charset val="1"/>
    </font>
    <font>
      <i val="true"/>
      <sz val="8"/>
      <color rgb="FFF07817"/>
      <name val="Times New Roman"/>
      <family val="0"/>
      <charset val="1"/>
    </font>
    <font>
      <i val="true"/>
      <sz val="8"/>
      <color rgb="FF2DA333"/>
      <name val="Times New Roman"/>
      <family val="0"/>
      <charset val="1"/>
    </font>
    <font>
      <b val="true"/>
      <i val="true"/>
      <sz val="8"/>
      <color rgb="FF2DA333"/>
      <name val="Times New Roman"/>
      <family val="0"/>
      <charset val="1"/>
    </font>
  </fonts>
  <fills count="18">
    <fill>
      <patternFill patternType="none"/>
    </fill>
    <fill>
      <patternFill patternType="gray125"/>
    </fill>
    <fill>
      <patternFill patternType="solid">
        <fgColor rgb="FF014276"/>
        <bgColor rgb="FF1A5C8A"/>
      </patternFill>
    </fill>
    <fill>
      <patternFill patternType="solid">
        <fgColor rgb="FF0072CE"/>
        <bgColor rgb="FF1A5C8A"/>
      </patternFill>
    </fill>
    <fill>
      <patternFill patternType="solid">
        <fgColor rgb="FFF07817"/>
        <bgColor rgb="FFE67E22"/>
      </patternFill>
    </fill>
    <fill>
      <patternFill patternType="solid">
        <fgColor rgb="FFF5F5F5"/>
        <bgColor rgb="FFFFFFFF"/>
      </patternFill>
    </fill>
    <fill>
      <patternFill patternType="solid">
        <fgColor rgb="FFFFFFFF"/>
        <bgColor rgb="FFF5F5F5"/>
      </patternFill>
    </fill>
    <fill>
      <patternFill patternType="solid">
        <fgColor rgb="FFCCE4F6"/>
        <bgColor rgb="FFD6F0D8"/>
      </patternFill>
    </fill>
    <fill>
      <patternFill patternType="solid">
        <fgColor rgb="FFFDE8D4"/>
        <bgColor rgb="FFFADBD8"/>
      </patternFill>
    </fill>
    <fill>
      <patternFill patternType="solid">
        <fgColor rgb="FFD6F0D8"/>
        <bgColor rgb="FFCCE4F6"/>
      </patternFill>
    </fill>
    <fill>
      <patternFill patternType="solid">
        <fgColor rgb="FFFADBD8"/>
        <bgColor rgb="FFFDE8D4"/>
      </patternFill>
    </fill>
    <fill>
      <patternFill patternType="solid">
        <fgColor rgb="FF2DA333"/>
        <bgColor rgb="FF16A085"/>
      </patternFill>
    </fill>
    <fill>
      <patternFill patternType="solid">
        <fgColor rgb="FFC0392B"/>
        <bgColor rgb="FFC0504D"/>
      </patternFill>
    </fill>
    <fill>
      <patternFill patternType="solid">
        <fgColor rgb="FF1A5C8A"/>
        <bgColor rgb="FF014276"/>
      </patternFill>
    </fill>
    <fill>
      <patternFill patternType="solid">
        <fgColor rgb="FF1A7A3C"/>
        <bgColor rgb="FF2DA333"/>
      </patternFill>
    </fill>
    <fill>
      <patternFill patternType="solid">
        <fgColor rgb="FF222222"/>
        <bgColor rgb="FF003300"/>
      </patternFill>
    </fill>
    <fill>
      <patternFill patternType="solid">
        <fgColor rgb="FFFFF9C4"/>
        <bgColor rgb="FFFDE8D4"/>
      </patternFill>
    </fill>
    <fill>
      <patternFill patternType="solid">
        <fgColor rgb="FF8E44AD"/>
        <bgColor rgb="FF8064A2"/>
      </patternFill>
    </fill>
  </fills>
  <borders count="6">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style="thin">
        <color rgb="FFBFBFBF"/>
      </right>
      <top style="thin">
        <color rgb="FFBFBFBF"/>
      </top>
      <bottom style="medium">
        <color rgb="FF014276"/>
      </bottom>
      <diagonal/>
    </border>
    <border diagonalUp="false" diagonalDown="false">
      <left style="thin">
        <color rgb="FFBFBFBF"/>
      </left>
      <right/>
      <top style="thin">
        <color rgb="FFBFBFBF"/>
      </top>
      <bottom style="thin">
        <color rgb="FFBFBFBF"/>
      </bottom>
      <diagonal/>
    </border>
    <border diagonalUp="false" diagonalDown="false">
      <left style="thin">
        <color rgb="FFBFBFBF"/>
      </left>
      <right/>
      <top style="thin">
        <color rgb="FFBFBFBF"/>
      </top>
      <bottom style="medium">
        <color rgb="FF01427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4" fontId="5" fillId="3" borderId="0" xfId="0" applyFont="true" applyBorder="true" applyAlignment="true" applyProtection="false">
      <alignment horizontal="left" vertical="center" textRotation="0" wrapText="true" indent="0" shrinkToFit="false"/>
      <protection locked="true" hidden="false"/>
    </xf>
    <xf numFmtId="164" fontId="6" fillId="4" borderId="0" xfId="0" applyFont="true" applyBorder="true" applyAlignment="true" applyProtection="false">
      <alignment horizontal="left" vertical="center" textRotation="0" wrapText="true" indent="0" shrinkToFit="false"/>
      <protection locked="true" hidden="false"/>
    </xf>
    <xf numFmtId="164" fontId="7" fillId="3" borderId="0" xfId="0" applyFont="true" applyBorder="false" applyAlignment="true" applyProtection="false">
      <alignment horizontal="center"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true" indent="0" shrinkToFit="false"/>
      <protection locked="true" hidden="false"/>
    </xf>
    <xf numFmtId="164" fontId="8" fillId="6" borderId="1" xfId="0" applyFont="true" applyBorder="true" applyAlignment="true" applyProtection="false">
      <alignment horizontal="left" vertical="center" textRotation="0" wrapText="true" indent="0" shrinkToFit="false"/>
      <protection locked="true" hidden="false"/>
    </xf>
    <xf numFmtId="164" fontId="8" fillId="7" borderId="1" xfId="0" applyFont="true" applyBorder="true" applyAlignment="true" applyProtection="false">
      <alignment horizontal="left" vertical="center" textRotation="0" wrapText="true" indent="0" shrinkToFit="false"/>
      <protection locked="true" hidden="false"/>
    </xf>
    <xf numFmtId="164" fontId="8" fillId="8" borderId="1" xfId="0" applyFont="true" applyBorder="true" applyAlignment="true" applyProtection="false">
      <alignment horizontal="left" vertical="center" textRotation="0" wrapText="true" indent="0" shrinkToFit="false"/>
      <protection locked="true" hidden="false"/>
    </xf>
    <xf numFmtId="164" fontId="8" fillId="9" borderId="1" xfId="0" applyFont="true" applyBorder="true" applyAlignment="true" applyProtection="false">
      <alignment horizontal="left" vertical="center" textRotation="0" wrapText="true" indent="0" shrinkToFit="false"/>
      <protection locked="true" hidden="false"/>
    </xf>
    <xf numFmtId="164" fontId="8" fillId="10" borderId="1" xfId="0" applyFont="true" applyBorder="true" applyAlignment="true" applyProtection="false">
      <alignment horizontal="left" vertical="center" textRotation="0" wrapText="true" indent="0" shrinkToFit="false"/>
      <protection locked="true" hidden="false"/>
    </xf>
    <xf numFmtId="164" fontId="9" fillId="5" borderId="0" xfId="0" applyFont="true" applyBorder="true" applyAlignment="true" applyProtection="false">
      <alignment horizontal="left" vertical="center" textRotation="0" wrapText="true" indent="0" shrinkToFit="false"/>
      <protection locked="true" hidden="false"/>
    </xf>
    <xf numFmtId="164" fontId="10" fillId="9" borderId="0" xfId="0" applyFont="true" applyBorder="false" applyAlignment="true" applyProtection="false">
      <alignment horizontal="center" vertical="center" textRotation="0" wrapText="true" indent="0" shrinkToFit="false"/>
      <protection locked="true" hidden="false"/>
    </xf>
    <xf numFmtId="164" fontId="8" fillId="9" borderId="0" xfId="0" applyFont="true" applyBorder="true" applyAlignment="true" applyProtection="false">
      <alignment horizontal="left" vertical="center" textRotation="0" wrapText="true" indent="0" shrinkToFit="false"/>
      <protection locked="true" hidden="false"/>
    </xf>
    <xf numFmtId="164" fontId="10" fillId="10" borderId="0" xfId="0" applyFont="true" applyBorder="false" applyAlignment="true" applyProtection="false">
      <alignment horizontal="center" vertical="center" textRotation="0" wrapText="true" indent="0" shrinkToFit="false"/>
      <protection locked="true" hidden="false"/>
    </xf>
    <xf numFmtId="164" fontId="8" fillId="10" borderId="0" xfId="0" applyFont="true" applyBorder="true" applyAlignment="true" applyProtection="false">
      <alignment horizontal="left" vertical="center" textRotation="0" wrapText="true" indent="0" shrinkToFit="false"/>
      <protection locked="true" hidden="false"/>
    </xf>
    <xf numFmtId="164" fontId="11" fillId="5" borderId="0" xfId="0" applyFont="true" applyBorder="true" applyAlignment="true" applyProtection="false">
      <alignment horizontal="left" vertical="center" textRotation="0" wrapText="true" indent="0" shrinkToFit="false"/>
      <protection locked="true" hidden="false"/>
    </xf>
    <xf numFmtId="164" fontId="12" fillId="2" borderId="0" xfId="0" applyFont="true" applyBorder="true" applyAlignment="true" applyProtection="false">
      <alignment horizontal="left" vertical="center" textRotation="0" wrapText="false" indent="0" shrinkToFit="false"/>
      <protection locked="true" hidden="false"/>
    </xf>
    <xf numFmtId="164" fontId="13" fillId="2" borderId="0" xfId="0" applyFont="true" applyBorder="true" applyAlignment="true" applyProtection="false">
      <alignment horizontal="general" vertical="bottom" textRotation="0" wrapText="false" indent="0" shrinkToFit="false"/>
      <protection locked="true" hidden="false"/>
    </xf>
    <xf numFmtId="164" fontId="14" fillId="2" borderId="0" xfId="0" applyFont="true" applyBorder="true" applyAlignment="true" applyProtection="false">
      <alignment horizontal="left" vertical="center" textRotation="0" wrapText="false" indent="0" shrinkToFit="false"/>
      <protection locked="true" hidden="false"/>
    </xf>
    <xf numFmtId="164" fontId="15" fillId="4" borderId="0" xfId="0" applyFont="true" applyBorder="true" applyAlignment="true" applyProtection="false">
      <alignment horizontal="left" vertical="center" textRotation="0" wrapText="false" indent="0" shrinkToFit="false"/>
      <protection locked="true" hidden="false"/>
    </xf>
    <xf numFmtId="164" fontId="16" fillId="2" borderId="0" xfId="0" applyFont="true" applyBorder="true" applyAlignment="true" applyProtection="false">
      <alignment horizontal="left"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17" fillId="0" borderId="2" xfId="0" applyFont="true" applyBorder="true" applyAlignment="true" applyProtection="false">
      <alignment horizontal="center" vertical="center" textRotation="0" wrapText="true" indent="0" shrinkToFit="false"/>
      <protection locked="true" hidden="false"/>
    </xf>
    <xf numFmtId="164" fontId="18" fillId="7" borderId="1" xfId="0" applyFont="true" applyBorder="true" applyAlignment="true" applyProtection="false">
      <alignment horizontal="left" vertical="center" textRotation="0" wrapText="true" indent="0" shrinkToFit="false"/>
      <protection locked="true" hidden="false"/>
    </xf>
    <xf numFmtId="165" fontId="8" fillId="7" borderId="1" xfId="0" applyFont="true" applyBorder="true" applyAlignment="true" applyProtection="false">
      <alignment horizontal="center" vertical="center" textRotation="0" wrapText="true" indent="0" shrinkToFit="false"/>
      <protection locked="true" hidden="false"/>
    </xf>
    <xf numFmtId="164" fontId="13" fillId="0" borderId="2" xfId="0" applyFont="true" applyBorder="true" applyAlignment="true" applyProtection="false">
      <alignment horizontal="general" vertical="bottom" textRotation="0" wrapText="false" indent="0" shrinkToFit="false"/>
      <protection locked="true" hidden="false"/>
    </xf>
    <xf numFmtId="164" fontId="18" fillId="6" borderId="1" xfId="0" applyFont="true" applyBorder="true" applyAlignment="true" applyProtection="false">
      <alignment horizontal="left" vertical="center" textRotation="0" wrapText="true" indent="0" shrinkToFit="false"/>
      <protection locked="true" hidden="false"/>
    </xf>
    <xf numFmtId="165" fontId="8" fillId="6"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19" fillId="0" borderId="2" xfId="0" applyFont="true" applyBorder="true" applyAlignment="true" applyProtection="false">
      <alignment horizontal="left" vertical="center" textRotation="0" wrapText="true" indent="0" shrinkToFit="false"/>
      <protection locked="true" hidden="false"/>
    </xf>
    <xf numFmtId="164" fontId="20" fillId="0" borderId="2" xfId="0" applyFont="true" applyBorder="true" applyAlignment="true" applyProtection="false">
      <alignment horizontal="center" vertical="center" textRotation="0" wrapText="false" indent="0" shrinkToFit="false"/>
      <protection locked="true" hidden="false"/>
    </xf>
    <xf numFmtId="164" fontId="6" fillId="4" borderId="2" xfId="0" applyFont="true" applyBorder="true" applyAlignment="true" applyProtection="false">
      <alignment horizontal="left"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13" fillId="0" borderId="3" xfId="0" applyFont="true" applyBorder="true" applyAlignment="true" applyProtection="false">
      <alignment horizontal="general" vertical="bottom" textRotation="0" wrapText="false" indent="0" shrinkToFit="false"/>
      <protection locked="true" hidden="false"/>
    </xf>
    <xf numFmtId="164" fontId="18" fillId="8" borderId="1" xfId="0" applyFont="true" applyBorder="true" applyAlignment="true" applyProtection="false">
      <alignment horizontal="left" vertical="center" textRotation="0" wrapText="true" indent="0" shrinkToFit="false"/>
      <protection locked="true" hidden="false"/>
    </xf>
    <xf numFmtId="165" fontId="8" fillId="8"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6" fillId="11" borderId="2" xfId="0" applyFont="true" applyBorder="true" applyAlignment="true" applyProtection="false">
      <alignment horizontal="left" vertical="center" textRotation="0" wrapText="true" indent="0" shrinkToFit="false"/>
      <protection locked="true" hidden="false"/>
    </xf>
    <xf numFmtId="164" fontId="7" fillId="11" borderId="1" xfId="0" applyFont="true" applyBorder="true" applyAlignment="true" applyProtection="false">
      <alignment horizontal="center" vertical="center" textRotation="0" wrapText="true" indent="0" shrinkToFit="false"/>
      <protection locked="true" hidden="false"/>
    </xf>
    <xf numFmtId="164" fontId="18" fillId="9" borderId="1" xfId="0" applyFont="true" applyBorder="true" applyAlignment="true" applyProtection="false">
      <alignment horizontal="left" vertical="center" textRotation="0" wrapText="true" indent="0" shrinkToFit="false"/>
      <protection locked="true" hidden="false"/>
    </xf>
    <xf numFmtId="165" fontId="8" fillId="9" borderId="1" xfId="0" applyFont="true" applyBorder="true" applyAlignment="true" applyProtection="false">
      <alignment horizontal="center" vertical="center" textRotation="0" wrapText="true" indent="0" shrinkToFit="false"/>
      <protection locked="true" hidden="false"/>
    </xf>
    <xf numFmtId="164" fontId="17" fillId="0" borderId="3" xfId="0" applyFont="true" applyBorder="true" applyAlignment="true" applyProtection="false">
      <alignment horizontal="center" vertical="center" textRotation="0" wrapText="false" indent="0" shrinkToFit="false"/>
      <protection locked="true" hidden="false"/>
    </xf>
    <xf numFmtId="164" fontId="7" fillId="11" borderId="1" xfId="0" applyFont="true" applyBorder="true" applyAlignment="true" applyProtection="false">
      <alignment horizontal="left" vertical="center" textRotation="0" wrapText="true" indent="0" shrinkToFit="false"/>
      <protection locked="true" hidden="false"/>
    </xf>
    <xf numFmtId="164" fontId="13" fillId="0" borderId="4" xfId="0" applyFont="true" applyBorder="true" applyAlignment="true" applyProtection="false">
      <alignment horizontal="general" vertical="bottom" textRotation="0" wrapText="false" indent="0" shrinkToFit="false"/>
      <protection locked="true" hidden="false"/>
    </xf>
    <xf numFmtId="164" fontId="17" fillId="0" borderId="3" xfId="0" applyFont="true" applyBorder="true" applyAlignment="true" applyProtection="false">
      <alignment horizontal="left" vertical="center" textRotation="0" wrapText="false" indent="0" shrinkToFit="false"/>
      <protection locked="true" hidden="false"/>
    </xf>
    <xf numFmtId="164" fontId="13" fillId="0" borderId="5"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17" fillId="3" borderId="0" xfId="0" applyFont="true" applyBorder="true" applyAlignment="true" applyProtection="false">
      <alignment horizontal="left" vertical="center" textRotation="0" wrapText="false" indent="0" shrinkToFit="false"/>
      <protection locked="true" hidden="false"/>
    </xf>
    <xf numFmtId="164" fontId="21" fillId="7" borderId="4" xfId="0" applyFont="true" applyBorder="true" applyAlignment="true" applyProtection="false">
      <alignment horizontal="left" vertical="center" textRotation="0" wrapText="true" indent="0" shrinkToFit="false"/>
      <protection locked="true" hidden="false"/>
    </xf>
    <xf numFmtId="164" fontId="17" fillId="11" borderId="0" xfId="0" applyFont="true" applyBorder="true" applyAlignment="true" applyProtection="false">
      <alignment horizontal="left" vertical="center" textRotation="0" wrapText="false" indent="0" shrinkToFit="false"/>
      <protection locked="true" hidden="false"/>
    </xf>
    <xf numFmtId="164" fontId="21" fillId="9" borderId="4" xfId="0" applyFont="true" applyBorder="true" applyAlignment="true" applyProtection="false">
      <alignment horizontal="left" vertical="center" textRotation="0" wrapText="true" indent="0" shrinkToFit="false"/>
      <protection locked="true" hidden="false"/>
    </xf>
    <xf numFmtId="164" fontId="17" fillId="4" borderId="0" xfId="0" applyFont="true" applyBorder="true" applyAlignment="true" applyProtection="false">
      <alignment horizontal="left" vertical="center" textRotation="0" wrapText="false" indent="0" shrinkToFit="false"/>
      <protection locked="true" hidden="false"/>
    </xf>
    <xf numFmtId="164" fontId="21" fillId="8" borderId="4" xfId="0" applyFont="true" applyBorder="true" applyAlignment="true" applyProtection="false">
      <alignment horizontal="left" vertical="center" textRotation="0" wrapText="true" indent="0" shrinkToFit="false"/>
      <protection locked="true" hidden="false"/>
    </xf>
    <xf numFmtId="164" fontId="17" fillId="2" borderId="0" xfId="0" applyFont="true" applyBorder="true" applyAlignment="true" applyProtection="false">
      <alignment horizontal="left" vertical="center" textRotation="0" wrapText="false" indent="0"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15" fillId="3" borderId="2" xfId="0" applyFont="true" applyBorder="true" applyAlignment="true" applyProtection="false">
      <alignment horizontal="center" vertical="center" textRotation="0" wrapText="true" indent="0" shrinkToFit="false"/>
      <protection locked="true" hidden="false"/>
    </xf>
    <xf numFmtId="164" fontId="15" fillId="11" borderId="2" xfId="0" applyFont="true" applyBorder="true" applyAlignment="true" applyProtection="false">
      <alignment horizontal="center" vertical="center" textRotation="0" wrapText="true" indent="0" shrinkToFit="false"/>
      <protection locked="true" hidden="false"/>
    </xf>
    <xf numFmtId="164" fontId="15" fillId="4" borderId="2" xfId="0" applyFont="true" applyBorder="true" applyAlignment="true" applyProtection="false">
      <alignment horizontal="center" vertical="center" textRotation="0" wrapText="true" indent="0" shrinkToFit="false"/>
      <protection locked="true" hidden="false"/>
    </xf>
    <xf numFmtId="164" fontId="15" fillId="12" borderId="2" xfId="0" applyFont="true" applyBorder="true" applyAlignment="true" applyProtection="false">
      <alignment horizontal="center" vertical="center" textRotation="0" wrapText="true" indent="0" shrinkToFit="false"/>
      <protection locked="true" hidden="false"/>
    </xf>
    <xf numFmtId="164" fontId="25" fillId="7" borderId="3" xfId="0" applyFont="true" applyBorder="true" applyAlignment="true" applyProtection="false">
      <alignment horizontal="center" vertical="center" textRotation="0" wrapText="false" indent="0" shrinkToFit="false"/>
      <protection locked="true" hidden="false"/>
    </xf>
    <xf numFmtId="164" fontId="25" fillId="9" borderId="3" xfId="0" applyFont="true" applyBorder="true" applyAlignment="true" applyProtection="false">
      <alignment horizontal="center" vertical="center" textRotation="0" wrapText="false" indent="0" shrinkToFit="false"/>
      <protection locked="true" hidden="false"/>
    </xf>
    <xf numFmtId="164" fontId="25" fillId="8" borderId="3" xfId="0" applyFont="true" applyBorder="true" applyAlignment="true" applyProtection="false">
      <alignment horizontal="center" vertical="center" textRotation="0" wrapText="false" indent="0" shrinkToFit="false"/>
      <protection locked="true" hidden="false"/>
    </xf>
    <xf numFmtId="164" fontId="25" fillId="10" borderId="3"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26" fillId="2" borderId="0" xfId="0" applyFont="true" applyBorder="true" applyAlignment="true" applyProtection="false">
      <alignment horizontal="left" vertical="center" textRotation="0" wrapText="true" indent="0" shrinkToFit="false"/>
      <protection locked="true" hidden="false"/>
    </xf>
    <xf numFmtId="164" fontId="27" fillId="3" borderId="0" xfId="0" applyFont="true" applyBorder="true" applyAlignment="true" applyProtection="false">
      <alignment horizontal="left" vertical="center" textRotation="0" wrapText="tru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7" fillId="11" borderId="2" xfId="0" applyFont="true" applyBorder="true" applyAlignment="true" applyProtection="false">
      <alignment horizontal="center" vertical="center" textRotation="0" wrapText="true" indent="0" shrinkToFit="false"/>
      <protection locked="true" hidden="false"/>
    </xf>
    <xf numFmtId="164" fontId="7" fillId="13" borderId="2" xfId="0" applyFont="true" applyBorder="true" applyAlignment="true" applyProtection="false">
      <alignment horizontal="center" vertical="center" textRotation="0" wrapText="true" indent="0" shrinkToFit="false"/>
      <protection locked="true" hidden="false"/>
    </xf>
    <xf numFmtId="164" fontId="7" fillId="14" borderId="2" xfId="0" applyFont="true" applyBorder="true" applyAlignment="true" applyProtection="false">
      <alignment horizontal="center" vertical="center" textRotation="0" wrapText="true" indent="0" shrinkToFit="false"/>
      <protection locked="true" hidden="false"/>
    </xf>
    <xf numFmtId="164" fontId="7" fillId="15" borderId="0" xfId="0" applyFont="true" applyBorder="true" applyAlignment="true" applyProtection="false">
      <alignment horizontal="left" vertical="center" textRotation="0" wrapText="true" indent="0" shrinkToFit="false"/>
      <protection locked="true" hidden="false"/>
    </xf>
    <xf numFmtId="164" fontId="18" fillId="5"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5" fontId="28" fillId="7" borderId="1" xfId="0" applyFont="true" applyBorder="true" applyAlignment="true" applyProtection="false">
      <alignment horizontal="center" vertical="center" textRotation="0" wrapText="true" indent="0" shrinkToFit="false"/>
      <protection locked="true" hidden="false"/>
    </xf>
    <xf numFmtId="165" fontId="29" fillId="9" borderId="1" xfId="0" applyFont="true" applyBorder="true" applyAlignment="true" applyProtection="false">
      <alignment horizontal="center" vertical="center" textRotation="0" wrapText="true" indent="0" shrinkToFit="false"/>
      <protection locked="true" hidden="false"/>
    </xf>
    <xf numFmtId="165" fontId="30" fillId="7" borderId="1" xfId="0" applyFont="true" applyBorder="true" applyAlignment="true" applyProtection="false">
      <alignment horizontal="center" vertical="center" textRotation="0" wrapText="true" indent="0" shrinkToFit="false"/>
      <protection locked="true" hidden="false"/>
    </xf>
    <xf numFmtId="165" fontId="31" fillId="9" borderId="1" xfId="0" applyFont="true" applyBorder="true" applyAlignment="true" applyProtection="false">
      <alignment horizontal="center" vertical="center" textRotation="0" wrapText="true" indent="0" shrinkToFit="false"/>
      <protection locked="true" hidden="false"/>
    </xf>
    <xf numFmtId="164" fontId="32" fillId="6" borderId="1" xfId="0" applyFont="true" applyBorder="true" applyAlignment="true" applyProtection="false">
      <alignment horizontal="left" vertical="center" textRotation="0" wrapText="true" indent="0" shrinkToFit="false"/>
      <protection locked="true" hidden="false"/>
    </xf>
    <xf numFmtId="164" fontId="32" fillId="5" borderId="1" xfId="0" applyFont="true" applyBorder="true" applyAlignment="true" applyProtection="false">
      <alignment horizontal="left" vertical="center" textRotation="0" wrapText="true" indent="0" shrinkToFit="false"/>
      <protection locked="true" hidden="false"/>
    </xf>
    <xf numFmtId="164" fontId="7" fillId="15" borderId="2" xfId="0" applyFont="true" applyBorder="true" applyAlignment="true" applyProtection="false">
      <alignment horizontal="left" vertical="center" textRotation="0" wrapText="true" indent="0" shrinkToFit="false"/>
      <protection locked="true" hidden="false"/>
    </xf>
    <xf numFmtId="164" fontId="11" fillId="5" borderId="2" xfId="0" applyFont="true" applyBorder="true" applyAlignment="true" applyProtection="false">
      <alignment horizontal="left" vertical="center" textRotation="0" wrapText="true" indent="0" shrinkToFit="false"/>
      <protection locked="true" hidden="false"/>
    </xf>
    <xf numFmtId="164" fontId="33" fillId="0" borderId="2" xfId="0" applyFont="true" applyBorder="true" applyAlignment="true" applyProtection="false">
      <alignment horizontal="left" vertical="center" textRotation="0" wrapText="false" indent="0" shrinkToFit="false"/>
      <protection locked="true" hidden="false"/>
    </xf>
    <xf numFmtId="164" fontId="34" fillId="0" borderId="2" xfId="0" applyFont="true" applyBorder="true" applyAlignment="true" applyProtection="false">
      <alignment horizontal="left" vertical="center" textRotation="0" wrapText="false" indent="0" shrinkToFit="false"/>
      <protection locked="true" hidden="false"/>
    </xf>
    <xf numFmtId="164" fontId="24" fillId="0" borderId="2" xfId="0" applyFont="true" applyBorder="true" applyAlignment="true" applyProtection="false">
      <alignment horizontal="center" vertical="center" textRotation="0" wrapText="false" indent="0" shrinkToFit="false"/>
      <protection locked="true" hidden="false"/>
    </xf>
    <xf numFmtId="164" fontId="19" fillId="0" borderId="2"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35" fillId="0" borderId="0" xfId="0" applyFont="true" applyBorder="false" applyAlignment="true" applyProtection="false">
      <alignment horizontal="left" vertical="center" textRotation="0" wrapText="false" indent="0" shrinkToFit="false"/>
      <protection locked="true" hidden="false"/>
    </xf>
    <xf numFmtId="164" fontId="36" fillId="0" borderId="0" xfId="0" applyFont="true" applyBorder="false" applyAlignment="true" applyProtection="false">
      <alignment horizontal="left" vertical="center" textRotation="0" wrapText="true" indent="0" shrinkToFit="false"/>
      <protection locked="true" hidden="false"/>
    </xf>
    <xf numFmtId="164" fontId="22" fillId="3" borderId="0" xfId="0" applyFont="true" applyBorder="true" applyAlignment="true" applyProtection="false">
      <alignment horizontal="left" vertical="center" textRotation="0" wrapText="false" indent="0" shrinkToFit="false"/>
      <protection locked="true" hidden="false"/>
    </xf>
    <xf numFmtId="164" fontId="39" fillId="3" borderId="0" xfId="0" applyFont="true" applyBorder="true" applyAlignment="true" applyProtection="false">
      <alignment horizontal="left" vertical="center" textRotation="0" wrapText="false" indent="0" shrinkToFit="false"/>
      <protection locked="true" hidden="false"/>
    </xf>
    <xf numFmtId="164" fontId="13" fillId="3" borderId="0" xfId="0" applyFont="true" applyBorder="true" applyAlignment="true" applyProtection="false">
      <alignment horizontal="general" vertical="bottom" textRotation="0" wrapText="false" indent="0" shrinkToFit="false"/>
      <protection locked="true" hidden="false"/>
    </xf>
    <xf numFmtId="164" fontId="14" fillId="3" borderId="0" xfId="0" applyFont="true" applyBorder="true" applyAlignment="true" applyProtection="false">
      <alignment horizontal="left" vertical="center" textRotation="0" wrapText="false" indent="0" shrinkToFit="false"/>
      <protection locked="true" hidden="false"/>
    </xf>
    <xf numFmtId="164" fontId="40" fillId="7" borderId="0" xfId="0" applyFont="true" applyBorder="true" applyAlignment="true" applyProtection="false">
      <alignment horizontal="left" vertical="center" textRotation="0" wrapText="false" indent="0" shrinkToFit="false"/>
      <protection locked="true" hidden="false"/>
    </xf>
    <xf numFmtId="164" fontId="41" fillId="3" borderId="0" xfId="0" applyFont="true" applyBorder="true" applyAlignment="true" applyProtection="false">
      <alignment horizontal="left" vertical="center" textRotation="0" wrapText="false" indent="0" shrinkToFit="false"/>
      <protection locked="true" hidden="false"/>
    </xf>
    <xf numFmtId="164" fontId="42" fillId="3" borderId="0" xfId="0" applyFont="true" applyBorder="true" applyAlignment="true" applyProtection="false">
      <alignment horizontal="left" vertical="center" textRotation="0" wrapText="false" indent="0" shrinkToFit="false"/>
      <protection locked="true" hidden="false"/>
    </xf>
    <xf numFmtId="164" fontId="43" fillId="7" borderId="0" xfId="0" applyFont="true" applyBorder="true" applyAlignment="true" applyProtection="false">
      <alignment horizontal="left" vertical="center" textRotation="0" wrapText="false" indent="0" shrinkToFit="false"/>
      <protection locked="true" hidden="false"/>
    </xf>
    <xf numFmtId="164" fontId="44" fillId="16" borderId="0" xfId="0" applyFont="true" applyBorder="true" applyAlignment="true" applyProtection="false">
      <alignment horizontal="left" vertical="center" textRotation="0" wrapText="false" indent="0" shrinkToFit="false"/>
      <protection locked="true" hidden="false"/>
    </xf>
    <xf numFmtId="164" fontId="17" fillId="3" borderId="2" xfId="0" applyFont="true" applyBorder="true" applyAlignment="true" applyProtection="false">
      <alignment horizontal="center" vertical="center" textRotation="0" wrapText="true" indent="0" shrinkToFit="false"/>
      <protection locked="true" hidden="false"/>
    </xf>
    <xf numFmtId="164" fontId="20" fillId="0" borderId="2" xfId="0" applyFont="true" applyBorder="true" applyAlignment="true" applyProtection="false">
      <alignment horizontal="left" vertical="center" textRotation="0" wrapText="true" indent="0" shrinkToFit="false"/>
      <protection locked="true" hidden="false"/>
    </xf>
    <xf numFmtId="164" fontId="42" fillId="4" borderId="0" xfId="0" applyFont="true" applyBorder="true" applyAlignment="true" applyProtection="false">
      <alignment horizontal="left" vertical="center" textRotation="0" wrapText="false" indent="0" shrinkToFit="false"/>
      <protection locked="true" hidden="false"/>
    </xf>
    <xf numFmtId="164" fontId="45" fillId="8" borderId="0" xfId="0" applyFont="true" applyBorder="true" applyAlignment="true" applyProtection="false">
      <alignment horizontal="left" vertical="center" textRotation="0" wrapText="false" indent="0" shrinkToFit="false"/>
      <protection locked="true" hidden="false"/>
    </xf>
    <xf numFmtId="164" fontId="17" fillId="4" borderId="2" xfId="0" applyFont="true" applyBorder="true" applyAlignment="true" applyProtection="false">
      <alignment horizontal="center" vertical="center" textRotation="0" wrapText="true" indent="0" shrinkToFit="false"/>
      <protection locked="true" hidden="false"/>
    </xf>
    <xf numFmtId="164" fontId="42" fillId="11" borderId="0" xfId="0" applyFont="true" applyBorder="true" applyAlignment="true" applyProtection="false">
      <alignment horizontal="left" vertical="center" textRotation="0" wrapText="false" indent="0" shrinkToFit="false"/>
      <protection locked="true" hidden="false"/>
    </xf>
    <xf numFmtId="164" fontId="46" fillId="9" borderId="0" xfId="0" applyFont="true" applyBorder="true" applyAlignment="true" applyProtection="false">
      <alignment horizontal="left" vertical="center" textRotation="0" wrapText="false" indent="0" shrinkToFit="false"/>
      <protection locked="true" hidden="false"/>
    </xf>
    <xf numFmtId="164" fontId="17" fillId="11" borderId="2" xfId="0" applyFont="true" applyBorder="true" applyAlignment="true" applyProtection="false">
      <alignment horizontal="center" vertical="center" textRotation="0" wrapText="true" indent="0" shrinkToFit="false"/>
      <protection locked="true" hidden="false"/>
    </xf>
    <xf numFmtId="164" fontId="41" fillId="11" borderId="0" xfId="0" applyFont="true" applyBorder="true" applyAlignment="true" applyProtection="false">
      <alignment horizontal="left" vertical="center" textRotation="0" wrapText="false" indent="0" shrinkToFit="false"/>
      <protection locked="true" hidden="false"/>
    </xf>
    <xf numFmtId="164" fontId="47" fillId="9" borderId="0" xfId="0" applyFont="true" applyBorder="true" applyAlignment="true" applyProtection="false">
      <alignment horizontal="left" vertical="center" textRotation="0" wrapText="false" indent="0" shrinkToFit="false"/>
      <protection locked="true" hidden="false"/>
    </xf>
    <xf numFmtId="164" fontId="41" fillId="4" borderId="0" xfId="0" applyFont="true" applyBorder="true" applyAlignment="true" applyProtection="false">
      <alignment horizontal="left" vertical="center" textRotation="0" wrapText="false" indent="0" shrinkToFit="false"/>
      <protection locked="true" hidden="false"/>
    </xf>
    <xf numFmtId="164" fontId="41" fillId="2" borderId="0" xfId="0" applyFont="true" applyBorder="true" applyAlignment="true" applyProtection="false">
      <alignment horizontal="left" vertical="center" textRotation="0" wrapText="false" indent="0" shrinkToFit="false"/>
      <protection locked="true" hidden="false"/>
    </xf>
    <xf numFmtId="164" fontId="41" fillId="17" borderId="0" xfId="0" applyFont="true" applyBorder="true" applyAlignment="true" applyProtection="false">
      <alignment horizontal="left"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22" fillId="11" borderId="0" xfId="0" applyFont="true" applyBorder="true" applyAlignment="true" applyProtection="false">
      <alignment horizontal="left" vertical="center" textRotation="0" wrapText="false" indent="0" shrinkToFit="false"/>
      <protection locked="true" hidden="false"/>
    </xf>
    <xf numFmtId="164" fontId="39" fillId="11" borderId="0" xfId="0" applyFont="true" applyBorder="true" applyAlignment="true" applyProtection="false">
      <alignment horizontal="left" vertical="center" textRotation="0" wrapText="false" indent="0" shrinkToFit="false"/>
      <protection locked="true" hidden="false"/>
    </xf>
    <xf numFmtId="164" fontId="13" fillId="11" borderId="0" xfId="0" applyFont="true" applyBorder="true" applyAlignment="true" applyProtection="false">
      <alignment horizontal="general" vertical="bottom" textRotation="0" wrapText="false" indent="0" shrinkToFit="false"/>
      <protection locked="true" hidden="false"/>
    </xf>
    <xf numFmtId="164" fontId="14" fillId="11" borderId="0" xfId="0" applyFont="true" applyBorder="true" applyAlignment="true" applyProtection="false">
      <alignment horizontal="left" vertical="center" textRotation="0" wrapText="false" indent="0" shrinkToFit="false"/>
      <protection locked="true" hidden="false"/>
    </xf>
    <xf numFmtId="164" fontId="22" fillId="4" borderId="0" xfId="0" applyFont="true" applyBorder="true" applyAlignment="true" applyProtection="false">
      <alignment horizontal="left" vertical="center" textRotation="0" wrapText="false" indent="0" shrinkToFit="false"/>
      <protection locked="true" hidden="false"/>
    </xf>
    <xf numFmtId="164" fontId="39" fillId="4" borderId="0" xfId="0" applyFont="true" applyBorder="true" applyAlignment="true" applyProtection="false">
      <alignment horizontal="left" vertical="center" textRotation="0" wrapText="false" indent="0" shrinkToFit="false"/>
      <protection locked="true" hidden="false"/>
    </xf>
    <xf numFmtId="164" fontId="13" fillId="4" borderId="0" xfId="0" applyFont="true" applyBorder="true" applyAlignment="tru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bgColor rgb="FF0072CE"/>
        </patternFill>
      </fill>
    </dxf>
    <dxf>
      <fill>
        <patternFill>
          <bgColor rgb="FFF5F5F5"/>
        </patternFill>
      </fill>
    </dxf>
    <dxf>
      <font>
        <name val="Arial"/>
        <charset val="1"/>
        <family val="0"/>
        <b val="1"/>
        <color rgb="FFFFFFFF"/>
        <sz val="9"/>
      </font>
      <fill>
        <patternFill>
          <bgColor rgb="FF0072CE"/>
        </patternFill>
      </fill>
    </dxf>
    <dxf>
      <fill>
        <patternFill>
          <bgColor rgb="FF2DA333"/>
        </patternFill>
      </fill>
    </dxf>
    <dxf>
      <font>
        <name val="Arial"/>
        <charset val="1"/>
        <family val="0"/>
        <b val="1"/>
        <color rgb="FFFFFFFF"/>
        <sz val="9"/>
      </font>
      <fill>
        <patternFill>
          <bgColor rgb="FF2DA333"/>
        </patternFill>
      </fill>
    </dxf>
    <dxf>
      <fill>
        <patternFill>
          <bgColor rgb="FFF07817"/>
        </patternFill>
      </fill>
    </dxf>
    <dxf>
      <fill>
        <patternFill>
          <bgColor rgb="FF8E44AD"/>
        </patternFill>
      </fill>
    </dxf>
    <dxf>
      <fill>
        <patternFill>
          <bgColor rgb="FFC0392B"/>
        </patternFill>
      </fill>
    </dxf>
    <dxf>
      <fill>
        <patternFill>
          <bgColor rgb="FF16A085"/>
        </patternFill>
      </fill>
    </dxf>
    <dxf>
      <fill>
        <patternFill>
          <bgColor rgb="FFE67E22"/>
        </patternFill>
      </fill>
    </dxf>
  </dxfs>
  <colors>
    <indexedColors>
      <rgbColor rgb="FF000000"/>
      <rgbColor rgb="FFFFFFFF"/>
      <rgbColor rgb="FFFF0000"/>
      <rgbColor rgb="FF00FF00"/>
      <rgbColor rgb="FF0000FF"/>
      <rgbColor rgb="FFFFFF00"/>
      <rgbColor rgb="FFFF00FF"/>
      <rgbColor rgb="FF00FFFF"/>
      <rgbColor rgb="FF800000"/>
      <rgbColor rgb="FF1A7A3C"/>
      <rgbColor rgb="FF000080"/>
      <rgbColor rgb="FF666666"/>
      <rgbColor rgb="FF800080"/>
      <rgbColor rgb="FF16A085"/>
      <rgbColor rgb="FFBFBFBF"/>
      <rgbColor rgb="FF878787"/>
      <rgbColor rgb="FFAAAAAA"/>
      <rgbColor rgb="FF8E44AD"/>
      <rgbColor rgb="FFFFF9C4"/>
      <rgbColor rgb="FFCCE4F6"/>
      <rgbColor rgb="FF660066"/>
      <rgbColor rgb="FFFF8080"/>
      <rgbColor rgb="FF0072CE"/>
      <rgbColor rgb="FFD9D9D9"/>
      <rgbColor rgb="FF000080"/>
      <rgbColor rgb="FFFF00FF"/>
      <rgbColor rgb="FFFFFF00"/>
      <rgbColor rgb="FF00FFFF"/>
      <rgbColor rgb="FF800080"/>
      <rgbColor rgb="FF800000"/>
      <rgbColor rgb="FF1A5C8A"/>
      <rgbColor rgb="FF0000FF"/>
      <rgbColor rgb="FF00CCFF"/>
      <rgbColor rgb="FFF5F5F5"/>
      <rgbColor rgb="FFD6F0D8"/>
      <rgbColor rgb="FFFDE8D4"/>
      <rgbColor rgb="FFBBBBBB"/>
      <rgbColor rgb="FFFF99CC"/>
      <rgbColor rgb="FFCC99FF"/>
      <rgbColor rgb="FFFADBD8"/>
      <rgbColor rgb="FF4F81BD"/>
      <rgbColor rgb="FF33CCCC"/>
      <rgbColor rgb="FF9BBB59"/>
      <rgbColor rgb="FFFFCC00"/>
      <rgbColor rgb="FFE67E22"/>
      <rgbColor rgb="FFF07817"/>
      <rgbColor rgb="FF8064A2"/>
      <rgbColor rgb="FF999999"/>
      <rgbColor rgb="FF014276"/>
      <rgbColor rgb="FF2DA333"/>
      <rgbColor rgb="FF003300"/>
      <rgbColor rgb="FF444444"/>
      <rgbColor rgb="FFC0392B"/>
      <rgbColor rgb="FFC0504D"/>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Activites par sous-departement et statut</a:t>
            </a:r>
          </a:p>
        </c:rich>
      </c:tx>
      <c:overlay val="0"/>
      <c:spPr>
        <a:noFill/>
        <a:ln w="0">
          <a:noFill/>
        </a:ln>
      </c:spPr>
    </c:title>
    <c:autoTitleDeleted val="0"/>
    <c:plotArea>
      <c:barChart>
        <c:barDir val="bar"/>
        <c:grouping val="clustered"/>
        <c:varyColors val="0"/>
        <c:ser>
          <c:idx val="0"/>
          <c:order val="0"/>
          <c:tx>
            <c:strRef>
              <c:f>'DASHBOARD GLOBAL'!B200</c:f>
              <c:strCache>
                <c:ptCount val="1"/>
                <c:pt idx="0">
                  <c:v>Terminees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 GLOBAL'!$A$201:$A$204</c:f>
              <c:strCache>
                <c:ptCount val="4"/>
                <c:pt idx="0">
                  <c:v>R&amp;D</c:v>
                </c:pt>
                <c:pt idx="1">
                  <c:v>DSI &amp; Infra</c:v>
                </c:pt>
                <c:pt idx="2">
                  <c:v>Commercial &amp; Ops</c:v>
                </c:pt>
                <c:pt idx="3">
                  <c:v>Marketing &amp; ComDes</c:v>
                </c:pt>
              </c:strCache>
            </c:strRef>
          </c:cat>
          <c:val>
            <c:numRef>
              <c:f>'DASHBOARD GLOBAL'!$B$201:$B$204</c:f>
              <c:numCache>
                <c:formatCode>General</c:formatCode>
                <c:ptCount val="4"/>
                <c:pt idx="0">
                  <c:v>0</c:v>
                </c:pt>
                <c:pt idx="1">
                  <c:v>1</c:v>
                </c:pt>
                <c:pt idx="2">
                  <c:v>1</c:v>
                </c:pt>
                <c:pt idx="3">
                  <c:v>0</c:v>
                </c:pt>
              </c:numCache>
            </c:numRef>
          </c:val>
        </c:ser>
        <c:ser>
          <c:idx val="1"/>
          <c:order val="1"/>
          <c:tx>
            <c:strRef>
              <c:f>'DASHBOARD GLOBAL'!C200</c:f>
              <c:strCache>
                <c:ptCount val="1"/>
                <c:pt idx="0">
                  <c:v>En cours</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 GLOBAL'!$A$201:$A$204</c:f>
              <c:strCache>
                <c:ptCount val="4"/>
                <c:pt idx="0">
                  <c:v>R&amp;D</c:v>
                </c:pt>
                <c:pt idx="1">
                  <c:v>DSI &amp; Infra</c:v>
                </c:pt>
                <c:pt idx="2">
                  <c:v>Commercial &amp; Ops</c:v>
                </c:pt>
                <c:pt idx="3">
                  <c:v>Marketing &amp; ComDes</c:v>
                </c:pt>
              </c:strCache>
            </c:strRef>
          </c:cat>
          <c:val>
            <c:numRef>
              <c:f>'DASHBOARD GLOBAL'!$C$201:$C$204</c:f>
              <c:numCache>
                <c:formatCode>General</c:formatCode>
                <c:ptCount val="4"/>
                <c:pt idx="0">
                  <c:v>0</c:v>
                </c:pt>
                <c:pt idx="1">
                  <c:v>1</c:v>
                </c:pt>
                <c:pt idx="2">
                  <c:v>0</c:v>
                </c:pt>
                <c:pt idx="3">
                  <c:v>0</c:v>
                </c:pt>
              </c:numCache>
            </c:numRef>
          </c:val>
        </c:ser>
        <c:ser>
          <c:idx val="2"/>
          <c:order val="2"/>
          <c:tx>
            <c:strRef>
              <c:f>'DASHBOARD GLOBAL'!D200</c:f>
              <c:strCache>
                <c:ptCount val="1"/>
                <c:pt idx="0">
                  <c:v>En att.val.</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 GLOBAL'!$A$201:$A$204</c:f>
              <c:strCache>
                <c:ptCount val="4"/>
                <c:pt idx="0">
                  <c:v>R&amp;D</c:v>
                </c:pt>
                <c:pt idx="1">
                  <c:v>DSI &amp; Infra</c:v>
                </c:pt>
                <c:pt idx="2">
                  <c:v>Commercial &amp; Ops</c:v>
                </c:pt>
                <c:pt idx="3">
                  <c:v>Marketing &amp; ComDes</c:v>
                </c:pt>
              </c:strCache>
            </c:strRef>
          </c:cat>
          <c:val>
            <c:numRef>
              <c:f>'DASHBOARD GLOBAL'!$D$201:$D$204</c:f>
              <c:numCache>
                <c:formatCode>General</c:formatCode>
                <c:ptCount val="4"/>
                <c:pt idx="0">
                  <c:v>0</c:v>
                </c:pt>
                <c:pt idx="1">
                  <c:v>0</c:v>
                </c:pt>
                <c:pt idx="2">
                  <c:v>0</c:v>
                </c:pt>
                <c:pt idx="3">
                  <c:v>0</c:v>
                </c:pt>
              </c:numCache>
            </c:numRef>
          </c:val>
        </c:ser>
        <c:ser>
          <c:idx val="3"/>
          <c:order val="3"/>
          <c:tx>
            <c:strRef>
              <c:f>'DASHBOARD GLOBAL'!E200</c:f>
              <c:strCache>
                <c:ptCount val="1"/>
                <c:pt idx="0">
                  <c:v>Arret mom.</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 GLOBAL'!$A$201:$A$204</c:f>
              <c:strCache>
                <c:ptCount val="4"/>
                <c:pt idx="0">
                  <c:v>R&amp;D</c:v>
                </c:pt>
                <c:pt idx="1">
                  <c:v>DSI &amp; Infra</c:v>
                </c:pt>
                <c:pt idx="2">
                  <c:v>Commercial &amp; Ops</c:v>
                </c:pt>
                <c:pt idx="3">
                  <c:v>Marketing &amp; ComDes</c:v>
                </c:pt>
              </c:strCache>
            </c:strRef>
          </c:cat>
          <c:val>
            <c:numRef>
              <c:f>'DASHBOARD GLOBAL'!$E$201:$E$204</c:f>
              <c:numCache>
                <c:formatCode>General</c:formatCode>
                <c:ptCount val="4"/>
                <c:pt idx="0">
                  <c:v>0</c:v>
                </c:pt>
                <c:pt idx="1">
                  <c:v>0</c:v>
                </c:pt>
                <c:pt idx="2">
                  <c:v>0</c:v>
                </c:pt>
                <c:pt idx="3">
                  <c:v>0</c:v>
                </c:pt>
              </c:numCache>
            </c:numRef>
          </c:val>
        </c:ser>
        <c:gapWidth val="150"/>
        <c:overlap val="0"/>
        <c:axId val="68664409"/>
        <c:axId val="55221414"/>
      </c:barChart>
      <c:catAx>
        <c:axId val="6866440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5221414"/>
        <c:crosses val="autoZero"/>
        <c:auto val="1"/>
        <c:lblAlgn val="ctr"/>
        <c:lblOffset val="100"/>
        <c:noMultiLvlLbl val="0"/>
      </c:catAx>
      <c:valAx>
        <c:axId val="55221414"/>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66440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Repartition statuts</a:t>
            </a:r>
          </a:p>
        </c:rich>
      </c:tx>
      <c:overlay val="0"/>
      <c:spPr>
        <a:noFill/>
        <a:ln w="0">
          <a:noFill/>
        </a:ln>
      </c:spPr>
    </c:title>
    <c:autoTitleDeleted val="0"/>
    <c:plotArea>
      <c:pieChart>
        <c:varyColors val="1"/>
        <c:ser>
          <c:idx val="0"/>
          <c:order val="0"/>
          <c:tx>
            <c:strRef>
              <c:f>'DASHBOARD GLOBAL'!B208</c:f>
              <c:strCache>
                <c:ptCount val="1"/>
                <c:pt idx="0">
                  <c:v>Nb</c:v>
                </c:pt>
              </c:strCache>
            </c:strRef>
          </c:tx>
          <c:spPr>
            <a:solidFill>
              <a:srgbClr val="4f81bd"/>
            </a:solidFill>
            <a:ln w="0">
              <a:noFill/>
            </a:ln>
          </c:spPr>
          <c:explosion val="0"/>
          <c:dPt>
            <c:idx val="0"/>
            <c:spPr>
              <a:solidFill>
                <a:srgbClr val="4f81bd"/>
              </a:solidFill>
              <a:ln w="0">
                <a:noFill/>
              </a:ln>
            </c:spPr>
          </c:dPt>
          <c:dPt>
            <c:idx val="1"/>
            <c:spPr>
              <a:solidFill>
                <a:srgbClr val="c0504d"/>
              </a:solidFill>
              <a:ln w="0">
                <a:noFill/>
              </a:ln>
            </c:spPr>
          </c:dPt>
          <c:dPt>
            <c:idx val="2"/>
            <c:spPr>
              <a:solidFill>
                <a:srgbClr val="9bbb59"/>
              </a:solidFill>
              <a:ln w="0">
                <a:noFill/>
              </a:ln>
            </c:spPr>
          </c:dPt>
          <c:dPt>
            <c:idx val="3"/>
            <c:spPr>
              <a:solidFill>
                <a:srgbClr val="8064a2"/>
              </a:solidFill>
              <a:ln w="0">
                <a:noFill/>
              </a:ln>
            </c:spPr>
          </c:dPt>
          <c:dLbls>
            <c:dLbl>
              <c:idx val="0"/>
              <c:txPr>
                <a:bodyPr wrap="none"/>
                <a:lstStyle/>
                <a:p>
                  <a:pPr>
                    <a:defRPr b="0" sz="1000" spc="-1" strike="noStrike">
                      <a:latin typeface="Arial"/>
                    </a:defRPr>
                  </a:pPr>
                </a:p>
              </c:txPr>
              <c:showLegendKey val="0"/>
              <c:showVal val="0"/>
              <c:showCatName val="0"/>
              <c:showSerName val="0"/>
              <c:showPercent val="0"/>
              <c:separator> </c:separator>
            </c:dLbl>
            <c:dLbl>
              <c:idx val="1"/>
              <c:txPr>
                <a:bodyPr wrap="none"/>
                <a:lstStyle/>
                <a:p>
                  <a:pPr>
                    <a:defRPr b="0" sz="1000" spc="-1" strike="noStrike">
                      <a:latin typeface="Arial"/>
                    </a:defRPr>
                  </a:pPr>
                </a:p>
              </c:txPr>
              <c:showLegendKey val="0"/>
              <c:showVal val="0"/>
              <c:showCatName val="0"/>
              <c:showSerName val="0"/>
              <c:showPercent val="0"/>
              <c:separator> </c:separator>
            </c:dLbl>
            <c:dLbl>
              <c:idx val="2"/>
              <c:txPr>
                <a:bodyPr wrap="none"/>
                <a:lstStyle/>
                <a:p>
                  <a:pPr>
                    <a:defRPr b="0" sz="1000" spc="-1" strike="noStrike">
                      <a:latin typeface="Arial"/>
                    </a:defRPr>
                  </a:pPr>
                </a:p>
              </c:txPr>
              <c:showLegendKey val="0"/>
              <c:showVal val="0"/>
              <c:showCatName val="0"/>
              <c:showSerName val="0"/>
              <c:showPercent val="0"/>
              <c:separator> </c:separator>
            </c:dLbl>
            <c:dLbl>
              <c:idx val="3"/>
              <c:txPr>
                <a:bodyPr wrap="none"/>
                <a:lstStyle/>
                <a:p>
                  <a:pPr>
                    <a:defRPr b="0" sz="1000" spc="-1" strike="noStrike">
                      <a:latin typeface="Arial"/>
                    </a:defRPr>
                  </a:pPr>
                </a:p>
              </c:txPr>
              <c:showLegendKey val="0"/>
              <c:showVal val="0"/>
              <c:showCatName val="0"/>
              <c:showSerName val="0"/>
              <c:showPercent val="0"/>
              <c:separator> </c:separator>
            </c:dLbl>
            <c:txPr>
              <a:bodyPr wrap="none"/>
              <a:lstStyle/>
              <a:p>
                <a:pPr>
                  <a:defRPr b="0" sz="1000" spc="-1" strike="noStrike">
                    <a:latin typeface="Arial"/>
                  </a:defRPr>
                </a:pPr>
              </a:p>
            </c:txPr>
            <c:showLegendKey val="0"/>
            <c:showVal val="0"/>
            <c:showCatName val="0"/>
            <c:showSerName val="0"/>
            <c:showPercent val="0"/>
            <c:separator> </c:separator>
            <c:showLeaderLines val="1"/>
          </c:dLbls>
          <c:cat>
            <c:strRef>
              <c:f>'DASHBOARD GLOBAL'!$A$209:$A$212</c:f>
              <c:strCache>
                <c:ptCount val="4"/>
                <c:pt idx="0">
                  <c:v>Terminees</c:v>
                </c:pt>
                <c:pt idx="1">
                  <c:v>En cours</c:v>
                </c:pt>
                <c:pt idx="2">
                  <c:v>En att.val.</c:v>
                </c:pt>
                <c:pt idx="3">
                  <c:v>Arret mom.</c:v>
                </c:pt>
              </c:strCache>
            </c:strRef>
          </c:cat>
          <c:val>
            <c:numRef>
              <c:f>'DASHBOARD GLOBAL'!$B$209:$B$212</c:f>
              <c:numCache>
                <c:formatCode>General</c:formatCode>
                <c:ptCount val="4"/>
                <c:pt idx="0">
                  <c:v>2</c:v>
                </c:pt>
                <c:pt idx="1">
                  <c:v>1</c:v>
                </c:pt>
                <c:pt idx="2">
                  <c:v>0</c:v>
                </c:pt>
                <c:pt idx="3">
                  <c:v>0</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Remontees Direction</a:t>
            </a:r>
          </a:p>
        </c:rich>
      </c:tx>
      <c:overlay val="0"/>
      <c:spPr>
        <a:noFill/>
        <a:ln w="0">
          <a:noFill/>
        </a:ln>
      </c:spPr>
    </c:title>
    <c:autoTitleDeleted val="0"/>
    <c:plotArea>
      <c:barChart>
        <c:barDir val="col"/>
        <c:grouping val="clustered"/>
        <c:varyColors val="0"/>
        <c:ser>
          <c:idx val="0"/>
          <c:order val="0"/>
          <c:tx>
            <c:strRef>
              <c:f>'DASHBOARD GLOBAL'!B215</c:f>
              <c:strCache>
                <c:ptCount val="1"/>
                <c:pt idx="0">
                  <c:v>Nb</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 GLOBAL'!$A$216:$A$220</c:f>
              <c:strCache>
                <c:ptCount val="5"/>
                <c:pt idx="0">
                  <c:v>Arbitrages</c:v>
                </c:pt>
                <c:pt idx="1">
                  <c:v>Besoins</c:v>
                </c:pt>
                <c:pt idx="2">
                  <c:v>Deplacements</c:v>
                </c:pt>
                <c:pt idx="3">
                  <c:v>Critiques</c:v>
                </c:pt>
                <c:pt idx="4">
                  <c:v>Hautes</c:v>
                </c:pt>
              </c:strCache>
            </c:strRef>
          </c:cat>
          <c:val>
            <c:numRef>
              <c:f>'DASHBOARD GLOBAL'!$B$216:$B$220</c:f>
              <c:numCache>
                <c:formatCode>General</c:formatCode>
                <c:ptCount val="5"/>
                <c:pt idx="0">
                  <c:v>0</c:v>
                </c:pt>
                <c:pt idx="1">
                  <c:v>0</c:v>
                </c:pt>
                <c:pt idx="2">
                  <c:v>0</c:v>
                </c:pt>
                <c:pt idx="3">
                  <c:v>0</c:v>
                </c:pt>
                <c:pt idx="4">
                  <c:v>1</c:v>
                </c:pt>
              </c:numCache>
            </c:numRef>
          </c:val>
        </c:ser>
        <c:gapWidth val="150"/>
        <c:overlap val="0"/>
        <c:axId val="5228573"/>
        <c:axId val="34220329"/>
      </c:barChart>
      <c:catAx>
        <c:axId val="522857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220329"/>
        <c:crosses val="autoZero"/>
        <c:auto val="1"/>
        <c:lblAlgn val="ctr"/>
        <c:lblOffset val="100"/>
        <c:noMultiLvlLbl val="0"/>
      </c:catAx>
      <c:valAx>
        <c:axId val="34220329"/>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2857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7</xdr:row>
      <xdr:rowOff>0</xdr:rowOff>
    </xdr:from>
    <xdr:to>
      <xdr:col>5</xdr:col>
      <xdr:colOff>387720</xdr:colOff>
      <xdr:row>22</xdr:row>
      <xdr:rowOff>22320</xdr:rowOff>
    </xdr:to>
    <xdr:graphicFrame>
      <xdr:nvGraphicFramePr>
        <xdr:cNvPr id="0" name="Chart 1"/>
        <xdr:cNvGraphicFramePr/>
      </xdr:nvGraphicFramePr>
      <xdr:xfrm>
        <a:off x="0" y="2095560"/>
        <a:ext cx="503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7</xdr:row>
      <xdr:rowOff>0</xdr:rowOff>
    </xdr:from>
    <xdr:to>
      <xdr:col>12</xdr:col>
      <xdr:colOff>372240</xdr:colOff>
      <xdr:row>22</xdr:row>
      <xdr:rowOff>22320</xdr:rowOff>
    </xdr:to>
    <xdr:graphicFrame>
      <xdr:nvGraphicFramePr>
        <xdr:cNvPr id="1" name="Chart 2"/>
        <xdr:cNvGraphicFramePr/>
      </xdr:nvGraphicFramePr>
      <xdr:xfrm>
        <a:off x="4651920" y="2095560"/>
        <a:ext cx="431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12</xdr:col>
      <xdr:colOff>0</xdr:colOff>
      <xdr:row>7</xdr:row>
      <xdr:rowOff>0</xdr:rowOff>
    </xdr:from>
    <xdr:to>
      <xdr:col>18</xdr:col>
      <xdr:colOff>464040</xdr:colOff>
      <xdr:row>22</xdr:row>
      <xdr:rowOff>22320</xdr:rowOff>
    </xdr:to>
    <xdr:graphicFrame>
      <xdr:nvGraphicFramePr>
        <xdr:cNvPr id="2" name="Chart 3"/>
        <xdr:cNvGraphicFramePr/>
      </xdr:nvGraphicFramePr>
      <xdr:xfrm>
        <a:off x="8599320" y="2095560"/>
        <a:ext cx="4319640" cy="287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48"/>
    <col collapsed="false" customWidth="true" hidden="false" outlineLevel="0" max="3" min="3" style="0" width="36"/>
    <col collapsed="false" customWidth="true" hidden="false" outlineLevel="0" max="4" min="4" style="0" width="14"/>
  </cols>
  <sheetData>
    <row r="1" customFormat="false" ht="31.5" hidden="false" customHeight="true" outlineLevel="0" collapsed="false">
      <c r="A1" s="1" t="s">
        <v>0</v>
      </c>
      <c r="B1" s="1"/>
      <c r="C1" s="1"/>
    </row>
    <row r="2" customFormat="false" ht="15" hidden="false" customHeight="true" outlineLevel="0" collapsed="false">
      <c r="A2" s="2" t="s">
        <v>1</v>
      </c>
      <c r="B2" s="2"/>
      <c r="C2" s="2"/>
    </row>
    <row r="4" customFormat="false" ht="15" hidden="false" customHeight="true" outlineLevel="0" collapsed="false">
      <c r="A4" s="3" t="s">
        <v>2</v>
      </c>
      <c r="B4" s="3"/>
      <c r="C4" s="3"/>
    </row>
    <row r="5" customFormat="false" ht="15" hidden="false" customHeight="false" outlineLevel="0" collapsed="false">
      <c r="A5" s="4" t="s">
        <v>3</v>
      </c>
      <c r="B5" s="4" t="s">
        <v>4</v>
      </c>
      <c r="C5" s="4" t="s">
        <v>5</v>
      </c>
    </row>
    <row r="6" customFormat="false" ht="15" hidden="false" customHeight="false" outlineLevel="0" collapsed="false">
      <c r="A6" s="5" t="s">
        <v>6</v>
      </c>
      <c r="B6" s="5" t="s">
        <v>7</v>
      </c>
      <c r="C6" s="5" t="s">
        <v>8</v>
      </c>
    </row>
    <row r="7" customFormat="false" ht="15" hidden="false" customHeight="false" outlineLevel="0" collapsed="false">
      <c r="A7" s="6" t="s">
        <v>9</v>
      </c>
      <c r="B7" s="6" t="s">
        <v>10</v>
      </c>
      <c r="C7" s="6" t="s">
        <v>8</v>
      </c>
    </row>
    <row r="8" customFormat="false" ht="15" hidden="false" customHeight="false" outlineLevel="0" collapsed="false">
      <c r="A8" s="5" t="s">
        <v>11</v>
      </c>
      <c r="B8" s="5" t="s">
        <v>12</v>
      </c>
      <c r="C8" s="5" t="s">
        <v>8</v>
      </c>
    </row>
    <row r="9" customFormat="false" ht="15" hidden="false" customHeight="false" outlineLevel="0" collapsed="false">
      <c r="A9" s="6" t="s">
        <v>13</v>
      </c>
      <c r="B9" s="6" t="s">
        <v>14</v>
      </c>
      <c r="C9" s="6" t="s">
        <v>15</v>
      </c>
    </row>
    <row r="10" customFormat="false" ht="15" hidden="false" customHeight="false" outlineLevel="0" collapsed="false">
      <c r="A10" s="5" t="s">
        <v>16</v>
      </c>
      <c r="B10" s="5" t="s">
        <v>17</v>
      </c>
      <c r="C10" s="5" t="s">
        <v>18</v>
      </c>
    </row>
    <row r="11" customFormat="false" ht="15" hidden="false" customHeight="false" outlineLevel="0" collapsed="false">
      <c r="A11" s="6" t="s">
        <v>19</v>
      </c>
      <c r="B11" s="6" t="s">
        <v>20</v>
      </c>
      <c r="C11" s="6" t="s">
        <v>18</v>
      </c>
    </row>
    <row r="12" customFormat="false" ht="15" hidden="false" customHeight="false" outlineLevel="0" collapsed="false">
      <c r="A12" s="5" t="s">
        <v>21</v>
      </c>
      <c r="B12" s="5" t="s">
        <v>22</v>
      </c>
      <c r="C12" s="5" t="s">
        <v>15</v>
      </c>
    </row>
    <row r="13" customFormat="false" ht="15" hidden="false" customHeight="false" outlineLevel="0" collapsed="false">
      <c r="A13" s="6" t="s">
        <v>23</v>
      </c>
      <c r="B13" s="6" t="s">
        <v>24</v>
      </c>
      <c r="C13" s="6" t="s">
        <v>25</v>
      </c>
    </row>
    <row r="14" customFormat="false" ht="15" hidden="false" customHeight="false" outlineLevel="0" collapsed="false">
      <c r="A14" s="5" t="s">
        <v>26</v>
      </c>
      <c r="B14" s="5" t="s">
        <v>27</v>
      </c>
      <c r="C14" s="5" t="s">
        <v>15</v>
      </c>
    </row>
    <row r="15" customFormat="false" ht="15" hidden="false" customHeight="false" outlineLevel="0" collapsed="false">
      <c r="A15" s="6" t="s">
        <v>28</v>
      </c>
      <c r="B15" s="6" t="s">
        <v>29</v>
      </c>
      <c r="C15" s="6" t="s">
        <v>30</v>
      </c>
    </row>
    <row r="17" customFormat="false" ht="15" hidden="false" customHeight="true" outlineLevel="0" collapsed="false">
      <c r="A17" s="3" t="s">
        <v>31</v>
      </c>
      <c r="B17" s="3"/>
      <c r="C17" s="3"/>
    </row>
    <row r="18" customFormat="false" ht="15" hidden="false" customHeight="false" outlineLevel="0" collapsed="false">
      <c r="A18" s="4" t="s">
        <v>32</v>
      </c>
      <c r="B18" s="4" t="s">
        <v>33</v>
      </c>
      <c r="C18" s="4" t="s">
        <v>34</v>
      </c>
    </row>
    <row r="19" customFormat="false" ht="32.8" hidden="false" customHeight="false" outlineLevel="0" collapsed="false">
      <c r="A19" s="7" t="s">
        <v>35</v>
      </c>
      <c r="B19" s="7" t="s">
        <v>36</v>
      </c>
      <c r="C19" s="7" t="s">
        <v>37</v>
      </c>
    </row>
    <row r="20" customFormat="false" ht="22.35" hidden="false" customHeight="false" outlineLevel="0" collapsed="false">
      <c r="A20" s="8" t="s">
        <v>38</v>
      </c>
      <c r="B20" s="8" t="s">
        <v>39</v>
      </c>
      <c r="C20" s="8" t="s">
        <v>40</v>
      </c>
    </row>
    <row r="21" customFormat="false" ht="22.35" hidden="false" customHeight="false" outlineLevel="0" collapsed="false">
      <c r="A21" s="9" t="s">
        <v>41</v>
      </c>
      <c r="B21" s="9" t="s">
        <v>42</v>
      </c>
      <c r="C21" s="9" t="s">
        <v>43</v>
      </c>
    </row>
    <row r="23" customFormat="false" ht="15" hidden="false" customHeight="true" outlineLevel="0" collapsed="false">
      <c r="A23" s="3" t="s">
        <v>44</v>
      </c>
      <c r="B23" s="3"/>
      <c r="C23" s="3"/>
    </row>
    <row r="24" customFormat="false" ht="15" hidden="false" customHeight="false" outlineLevel="0" collapsed="false">
      <c r="A24" s="4" t="s">
        <v>45</v>
      </c>
      <c r="B24" s="4" t="s">
        <v>46</v>
      </c>
      <c r="C24" s="4" t="s">
        <v>47</v>
      </c>
    </row>
    <row r="25" customFormat="false" ht="15" hidden="false" customHeight="false" outlineLevel="0" collapsed="false">
      <c r="A25" s="10" t="s">
        <v>48</v>
      </c>
      <c r="B25" s="10" t="s">
        <v>49</v>
      </c>
      <c r="C25" s="10" t="s">
        <v>50</v>
      </c>
    </row>
    <row r="26" customFormat="false" ht="15" hidden="false" customHeight="false" outlineLevel="0" collapsed="false">
      <c r="A26" s="5" t="s">
        <v>51</v>
      </c>
      <c r="B26" s="5" t="s">
        <v>52</v>
      </c>
      <c r="C26" s="5" t="s">
        <v>53</v>
      </c>
    </row>
    <row r="27" customFormat="false" ht="15" hidden="false" customHeight="false" outlineLevel="0" collapsed="false">
      <c r="A27" s="6" t="s">
        <v>54</v>
      </c>
      <c r="B27" s="6" t="s">
        <v>55</v>
      </c>
      <c r="C27" s="6" t="s">
        <v>56</v>
      </c>
    </row>
    <row r="28" customFormat="false" ht="22.35" hidden="false" customHeight="false" outlineLevel="0" collapsed="false">
      <c r="A28" s="5" t="s">
        <v>57</v>
      </c>
      <c r="B28" s="5" t="s">
        <v>58</v>
      </c>
      <c r="C28" s="5" t="s">
        <v>59</v>
      </c>
    </row>
    <row r="30" customFormat="false" ht="15" hidden="false" customHeight="true" outlineLevel="0" collapsed="false">
      <c r="A30" s="3" t="s">
        <v>60</v>
      </c>
      <c r="B30" s="3"/>
      <c r="C30" s="3"/>
    </row>
    <row r="31" customFormat="false" ht="49.5" hidden="false" customHeight="true" outlineLevel="0" collapsed="false">
      <c r="A31" s="11" t="s">
        <v>61</v>
      </c>
      <c r="B31" s="11"/>
      <c r="C31" s="11"/>
    </row>
    <row r="32" customFormat="false" ht="15" hidden="false" customHeight="false" outlineLevel="0" collapsed="false">
      <c r="A32" s="11"/>
      <c r="B32" s="11"/>
      <c r="C32" s="11"/>
    </row>
    <row r="33" customFormat="false" ht="15" hidden="false" customHeight="false" outlineLevel="0" collapsed="false">
      <c r="A33" s="11"/>
      <c r="B33" s="11"/>
      <c r="C33" s="11"/>
    </row>
    <row r="35" customFormat="false" ht="15" hidden="false" customHeight="true" outlineLevel="0" collapsed="false">
      <c r="A35" s="3" t="s">
        <v>62</v>
      </c>
      <c r="B35" s="3"/>
      <c r="C35" s="3"/>
    </row>
    <row r="36" customFormat="false" ht="15" hidden="false" customHeight="true" outlineLevel="0" collapsed="false">
      <c r="A36" s="12" t="s">
        <v>63</v>
      </c>
      <c r="B36" s="13" t="s">
        <v>64</v>
      </c>
      <c r="C36" s="13"/>
    </row>
    <row r="37" customFormat="false" ht="15" hidden="false" customHeight="true" outlineLevel="0" collapsed="false">
      <c r="A37" s="12" t="s">
        <v>63</v>
      </c>
      <c r="B37" s="13" t="s">
        <v>65</v>
      </c>
      <c r="C37" s="13"/>
    </row>
    <row r="38" customFormat="false" ht="15" hidden="false" customHeight="true" outlineLevel="0" collapsed="false">
      <c r="A38" s="12" t="s">
        <v>63</v>
      </c>
      <c r="B38" s="13" t="s">
        <v>66</v>
      </c>
      <c r="C38" s="13"/>
    </row>
    <row r="39" customFormat="false" ht="15" hidden="false" customHeight="true" outlineLevel="0" collapsed="false">
      <c r="A39" s="12" t="s">
        <v>63</v>
      </c>
      <c r="B39" s="13" t="s">
        <v>67</v>
      </c>
      <c r="C39" s="13"/>
    </row>
    <row r="40" customFormat="false" ht="15" hidden="false" customHeight="true" outlineLevel="0" collapsed="false">
      <c r="A40" s="14" t="s">
        <v>68</v>
      </c>
      <c r="B40" s="15" t="s">
        <v>69</v>
      </c>
      <c r="C40" s="15"/>
    </row>
    <row r="41" customFormat="false" ht="15" hidden="false" customHeight="true" outlineLevel="0" collapsed="false">
      <c r="A41" s="14" t="s">
        <v>68</v>
      </c>
      <c r="B41" s="15" t="s">
        <v>70</v>
      </c>
      <c r="C41" s="15"/>
    </row>
    <row r="42" customFormat="false" ht="15" hidden="false" customHeight="true" outlineLevel="0" collapsed="false">
      <c r="A42" s="14" t="s">
        <v>68</v>
      </c>
      <c r="B42" s="15" t="s">
        <v>71</v>
      </c>
      <c r="C42" s="15"/>
    </row>
    <row r="44" customFormat="false" ht="15" hidden="false" customHeight="true" outlineLevel="0" collapsed="false">
      <c r="A44" s="3" t="s">
        <v>72</v>
      </c>
      <c r="B44" s="3"/>
      <c r="C44" s="3"/>
    </row>
    <row r="45" customFormat="false" ht="15" hidden="false" customHeight="true" outlineLevel="0" collapsed="false">
      <c r="A45" s="16" t="s">
        <v>73</v>
      </c>
      <c r="B45" s="16"/>
      <c r="C45" s="16"/>
    </row>
    <row r="46" customFormat="false" ht="15" hidden="false" customHeight="false" outlineLevel="0" collapsed="false">
      <c r="A46" s="16"/>
      <c r="B46" s="16"/>
      <c r="C46" s="16"/>
    </row>
  </sheetData>
  <mergeCells count="17">
    <mergeCell ref="A1:C1"/>
    <mergeCell ref="A2:C2"/>
    <mergeCell ref="A4:C4"/>
    <mergeCell ref="A17:C17"/>
    <mergeCell ref="A23:C23"/>
    <mergeCell ref="A30:C30"/>
    <mergeCell ref="A31:C33"/>
    <mergeCell ref="A35:C35"/>
    <mergeCell ref="B36:C36"/>
    <mergeCell ref="B37:C37"/>
    <mergeCell ref="B38:C38"/>
    <mergeCell ref="B39:C39"/>
    <mergeCell ref="B40:C40"/>
    <mergeCell ref="B41:C41"/>
    <mergeCell ref="B42:C42"/>
    <mergeCell ref="A44:C44"/>
    <mergeCell ref="A45:C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7" min="2" style="0" width="14"/>
    <col collapsed="false" customWidth="true" hidden="false" outlineLevel="0" max="8" min="8" style="0" width="11"/>
  </cols>
  <sheetData>
    <row r="1" customFormat="false" ht="37.5" hidden="false" customHeight="true" outlineLevel="0" collapsed="false">
      <c r="A1" s="17" t="s">
        <v>74</v>
      </c>
      <c r="B1" s="17"/>
      <c r="C1" s="17"/>
      <c r="D1" s="17"/>
      <c r="E1" s="17"/>
      <c r="F1" s="17"/>
      <c r="G1" s="17"/>
    </row>
    <row r="2" customFormat="false" ht="9.75" hidden="false" customHeight="true" outlineLevel="0" collapsed="false">
      <c r="A2" s="18"/>
      <c r="B2" s="18"/>
      <c r="C2" s="18"/>
      <c r="D2" s="18"/>
      <c r="E2" s="18"/>
      <c r="F2" s="18"/>
      <c r="G2" s="18"/>
    </row>
    <row r="3" customFormat="false" ht="15.75" hidden="false" customHeight="true" outlineLevel="0" collapsed="false">
      <c r="A3" s="19" t="s">
        <v>75</v>
      </c>
      <c r="B3" s="19"/>
      <c r="C3" s="19"/>
      <c r="D3" s="19"/>
      <c r="E3" s="19"/>
      <c r="F3" s="19"/>
      <c r="G3" s="19"/>
    </row>
    <row r="4" customFormat="false" ht="15.75" hidden="false" customHeight="true" outlineLevel="0" collapsed="false">
      <c r="A4" s="20" t="s">
        <v>76</v>
      </c>
      <c r="B4" s="20"/>
      <c r="C4" s="20"/>
      <c r="D4" s="20"/>
      <c r="E4" s="20"/>
      <c r="F4" s="20"/>
      <c r="G4" s="20"/>
    </row>
    <row r="5" customFormat="false" ht="21.75" hidden="false" customHeight="true" outlineLevel="0" collapsed="false">
      <c r="A5" s="21" t="s">
        <v>77</v>
      </c>
      <c r="B5" s="21"/>
      <c r="C5" s="21"/>
      <c r="D5" s="21"/>
      <c r="E5" s="21"/>
      <c r="F5" s="21"/>
      <c r="G5" s="21"/>
    </row>
    <row r="6" customFormat="false" ht="18" hidden="false" customHeight="true" outlineLevel="0" collapsed="false">
      <c r="A6" s="3" t="s">
        <v>78</v>
      </c>
      <c r="B6" s="3"/>
      <c r="C6" s="3"/>
      <c r="D6" s="3"/>
      <c r="E6" s="3"/>
      <c r="F6" s="3"/>
      <c r="G6" s="3"/>
    </row>
    <row r="7" customFormat="false" ht="25.5" hidden="false" customHeight="true" outlineLevel="0" collapsed="false">
      <c r="A7" s="22" t="s">
        <v>79</v>
      </c>
      <c r="B7" s="22" t="s">
        <v>80</v>
      </c>
      <c r="C7" s="22" t="s">
        <v>81</v>
      </c>
      <c r="D7" s="22" t="s">
        <v>82</v>
      </c>
      <c r="E7" s="22" t="s">
        <v>83</v>
      </c>
      <c r="F7" s="22" t="s">
        <v>84</v>
      </c>
      <c r="G7" s="22" t="s">
        <v>85</v>
      </c>
      <c r="H7" s="23"/>
    </row>
    <row r="8" customFormat="false" ht="21.75" hidden="false" customHeight="true" outlineLevel="0" collapsed="false">
      <c r="A8" s="24" t="s">
        <v>86</v>
      </c>
      <c r="B8" s="25" t="n">
        <f aca="false">COUNTIFS(TECH_RnD!E11:E15,"Termine")+COUNTIFS(TECH_RnD!E37:E41,"Termine")+COUNTIFS(TECH_RnD!E63:E67,"Termine")+COUNTIFS(TECH_RnD!E89:E93,"Termine")+COUNTIFS(TECH_RnD!E115:E119,"Termine")+COUNTIFS(TECH_RnD!E11:E15,"En cours")+COUNTIFS(TECH_RnD!E37:E41,"En cours")+COUNTIFS(TECH_RnD!E63:E67,"En cours")+COUNTIFS(TECH_RnD!E89:E93,"En cours")+COUNTIFS(TECH_RnD!E115:E119,"En cours")+COUNTIFS(TECH_RnD!E11:E15,"En attente de validation")+COUNTIFS(TECH_RnD!E37:E41,"En attente de validation")+COUNTIFS(TECH_RnD!E63:E67,"En attente de validation")+COUNTIFS(TECH_RnD!E89:E93,"En attente de validation")+COUNTIFS(TECH_RnD!E115:E119,"En attente de validation")+COUNTIFS(TECH_RnD!E11:E15,"Arret momentane")+COUNTIFS(TECH_RnD!E37:E41,"Arret momentane")+COUNTIFS(TECH_RnD!E63:E67,"Arret momentane")+COUNTIFS(TECH_RnD!E89:E93,"Arret momentane")+COUNTIFS(TECH_RnD!E115:E119,"Arret momentane")</f>
        <v>0</v>
      </c>
      <c r="C8" s="25" t="n">
        <f aca="false">COUNTIFS(TECH_RnD!E11:E15,"Termine")+COUNTIFS(TECH_RnD!E37:E41,"Termine")+COUNTIFS(TECH_RnD!E63:E67,"Termine")+COUNTIFS(TECH_RnD!E89:E93,"Termine")+COUNTIFS(TECH_RnD!E115:E119,"Termine")</f>
        <v>0</v>
      </c>
      <c r="D8" s="25" t="n">
        <f aca="false">COUNTIFS(TECH_RnD!E11:E15,"En cours")+COUNTIFS(TECH_RnD!E37:E41,"En cours")+COUNTIFS(TECH_RnD!E63:E67,"En cours")+COUNTIFS(TECH_RnD!E89:E93,"En cours")+COUNTIFS(TECH_RnD!E115:E119,"En cours")</f>
        <v>0</v>
      </c>
      <c r="E8" s="25" t="n">
        <f aca="false">COUNTIFS(TECH_RnD!E11:E15,"En attente de validation")+COUNTIFS(TECH_RnD!E37:E41,"En attente de validation")+COUNTIFS(TECH_RnD!E63:E67,"En attente de validation")+COUNTIFS(TECH_RnD!E89:E93,"En attente de validation")+COUNTIFS(TECH_RnD!E115:E119,"En attente de validation")</f>
        <v>0</v>
      </c>
      <c r="F8" s="25" t="n">
        <f aca="false">COUNTIFS(TECH_RnD!E11:E15,"Arret momentane")+COUNTIFS(TECH_RnD!E37:E41,"Arret momentane")+COUNTIFS(TECH_RnD!E63:E67,"Arret momentane")+COUNTIFS(TECH_RnD!E89:E93,"Arret momentane")+COUNTIFS(TECH_RnD!E115:E119,"Arret momentane")</f>
        <v>0</v>
      </c>
      <c r="G8" s="25" t="n">
        <f aca="false">IFERROR(SUMIF(TECH_RnD!F11:F15,"&gt;0",TECH_RnD!F11:F15),0)+IFERROR(SUMIF(TECH_RnD!F37:F41,"&gt;0",TECH_RnD!F37:F41),0)+IFERROR(SUMIF(TECH_RnD!F63:F67,"&gt;0",TECH_RnD!F63:F67),0)+IFERROR(SUMIF(TECH_RnD!F89:F93,"&gt;0",TECH_RnD!F89:F93),0)+IFERROR(SUMIF(TECH_RnD!F115:F119,"&gt;0",TECH_RnD!F115:F119),0)</f>
        <v>0</v>
      </c>
      <c r="H8" s="26"/>
    </row>
    <row r="9" customFormat="false" ht="21.75" hidden="false" customHeight="true" outlineLevel="0" collapsed="false">
      <c r="A9" s="27" t="s">
        <v>87</v>
      </c>
      <c r="B9" s="28" t="n">
        <f aca="false">COUNTIFS(TECH_DSI_Infra!E11:E15,"Termine")+COUNTIFS(TECH_DSI_Infra!E37:E41,"Termine")+COUNTIFS(TECH_DSI_Infra!E63:E67,"Termine")+COUNTIFS(TECH_DSI_Infra!E89:E93,"Termine")+COUNTIFS(TECH_DSI_Infra!E115:E119,"Termine")+COUNTIFS(TECH_DSI_Infra!E146:E150,"Termine")+COUNTIFS(TECH_DSI_Infra!E172:E176,"Termine")+COUNTIFS(TECH_DSI_Infra!E198:E202,"Termine")+COUNTIFS(TECH_DSI_Infra!E224:E228,"Termine")+COUNTIFS(TECH_DSI_Infra!E250:E254,"Termine")+COUNTIFS(TECH_DSI_Infra!E11:E15,"En cours")+COUNTIFS(TECH_DSI_Infra!E37:E41,"En cours")+COUNTIFS(TECH_DSI_Infra!E63:E67,"En cours")+COUNTIFS(TECH_DSI_Infra!E89:E93,"En cours")+COUNTIFS(TECH_DSI_Infra!E115:E119,"En cours")+COUNTIFS(TECH_DSI_Infra!E146:E150,"En cours")+COUNTIFS(TECH_DSI_Infra!E172:E176,"En cours")+COUNTIFS(TECH_DSI_Infra!E198:E202,"En cours")+COUNTIFS(TECH_DSI_Infra!E224:E228,"En cours")+COUNTIFS(TECH_DSI_Infra!E250:E254,"En cours")+COUNTIFS(TECH_DSI_Infra!E11:E15,"En attente de validation")+COUNTIFS(TECH_DSI_Infra!E37:E41,"En attente de validation")+COUNTIFS(TECH_DSI_Infra!E63:E67,"En attente de validation")+COUNTIFS(TECH_DSI_Infra!E89:E93,"En attente de validation")+COUNTIFS(TECH_DSI_Infra!E115:E119,"En attente de validation")+COUNTIFS(TECH_DSI_Infra!E146:E150,"En attente de validation")+COUNTIFS(TECH_DSI_Infra!E172:E176,"En attente de validation")+COUNTIFS(TECH_DSI_Infra!E198:E202,"En attente de validation")+COUNTIFS(TECH_DSI_Infra!E224:E228,"En attente de validation")+COUNTIFS(TECH_DSI_Infra!E250:E254,"En attente de validation")+COUNTIFS(TECH_DSI_Infra!E11:E15,"Arret momentane")+COUNTIFS(TECH_DSI_Infra!E37:E41,"Arret momentane")+COUNTIFS(TECH_DSI_Infra!E63:E67,"Arret momentane")+COUNTIFS(TECH_DSI_Infra!E89:E93,"Arret momentane")+COUNTIFS(TECH_DSI_Infra!E115:E119,"Arret momentane")+COUNTIFS(TECH_DSI_Infra!E146:E150,"Arret momentane")+COUNTIFS(TECH_DSI_Infra!E172:E176,"Arret momentane")+COUNTIFS(TECH_DSI_Infra!E198:E202,"Arret momentane")+COUNTIFS(TECH_DSI_Infra!E224:E228,"Arret momentane")+COUNTIFS(TECH_DSI_Infra!E250:E254,"Arret momentane")</f>
        <v>2</v>
      </c>
      <c r="C9" s="28" t="n">
        <f aca="false">COUNTIFS(TECH_DSI_Infra!E11:E15,"Termine")+COUNTIFS(TECH_DSI_Infra!E37:E41,"Termine")+COUNTIFS(TECH_DSI_Infra!E63:E67,"Termine")+COUNTIFS(TECH_DSI_Infra!E89:E93,"Termine")+COUNTIFS(TECH_DSI_Infra!E115:E119,"Termine")+COUNTIFS(TECH_DSI_Infra!E146:E150,"Termine")+COUNTIFS(TECH_DSI_Infra!E172:E176,"Termine")+COUNTIFS(TECH_DSI_Infra!E198:E202,"Termine")+COUNTIFS(TECH_DSI_Infra!E224:E228,"Termine")+COUNTIFS(TECH_DSI_Infra!E250:E254,"Termine")</f>
        <v>1</v>
      </c>
      <c r="D9" s="28" t="n">
        <f aca="false">COUNTIFS(TECH_DSI_Infra!E11:E15,"En cours")+COUNTIFS(TECH_DSI_Infra!E37:E41,"En cours")+COUNTIFS(TECH_DSI_Infra!E63:E67,"En cours")+COUNTIFS(TECH_DSI_Infra!E89:E93,"En cours")+COUNTIFS(TECH_DSI_Infra!E115:E119,"En cours")+COUNTIFS(TECH_DSI_Infra!E146:E150,"En cours")+COUNTIFS(TECH_DSI_Infra!E172:E176,"En cours")+COUNTIFS(TECH_DSI_Infra!E198:E202,"En cours")+COUNTIFS(TECH_DSI_Infra!E224:E228,"En cours")+COUNTIFS(TECH_DSI_Infra!E250:E254,"En cours")</f>
        <v>1</v>
      </c>
      <c r="E9" s="28" t="n">
        <f aca="false">COUNTIFS(TECH_DSI_Infra!E11:E15,"En attente de validation")+COUNTIFS(TECH_DSI_Infra!E37:E41,"En attente de validation")+COUNTIFS(TECH_DSI_Infra!E63:E67,"En attente de validation")+COUNTIFS(TECH_DSI_Infra!E89:E93,"En attente de validation")+COUNTIFS(TECH_DSI_Infra!E115:E119,"En attente de validation")+COUNTIFS(TECH_DSI_Infra!E146:E150,"En attente de validation")+COUNTIFS(TECH_DSI_Infra!E172:E176,"En attente de validation")+COUNTIFS(TECH_DSI_Infra!E198:E202,"En attente de validation")+COUNTIFS(TECH_DSI_Infra!E224:E228,"En attente de validation")+COUNTIFS(TECH_DSI_Infra!E250:E254,"En attente de validation")</f>
        <v>0</v>
      </c>
      <c r="F9" s="28" t="n">
        <f aca="false">COUNTIFS(TECH_DSI_Infra!E11:E15,"Arret momentane")+COUNTIFS(TECH_DSI_Infra!E37:E41,"Arret momentane")+COUNTIFS(TECH_DSI_Infra!E63:E67,"Arret momentane")+COUNTIFS(TECH_DSI_Infra!E89:E93,"Arret momentane")+COUNTIFS(TECH_DSI_Infra!E115:E119,"Arret momentane")+COUNTIFS(TECH_DSI_Infra!E146:E150,"Arret momentane")+COUNTIFS(TECH_DSI_Infra!E172:E176,"Arret momentane")+COUNTIFS(TECH_DSI_Infra!E198:E202,"Arret momentane")+COUNTIFS(TECH_DSI_Infra!E224:E228,"Arret momentane")+COUNTIFS(TECH_DSI_Infra!E250:E254,"Arret momentane")</f>
        <v>0</v>
      </c>
      <c r="G9" s="28" t="n">
        <f aca="false">IFERROR(SUMIF(TECH_DSI_Infra!F11:F15,"&gt;0",TECH_DSI_Infra!F11:F15),0)+IFERROR(SUMIF(TECH_DSI_Infra!F37:F41,"&gt;0",TECH_DSI_Infra!F37:F41),0)+IFERROR(SUMIF(TECH_DSI_Infra!F63:F67,"&gt;0",TECH_DSI_Infra!F63:F67),0)+IFERROR(SUMIF(TECH_DSI_Infra!F89:F93,"&gt;0",TECH_DSI_Infra!F89:F93),0)+IFERROR(SUMIF(TECH_DSI_Infra!F115:F119,"&gt;0",TECH_DSI_Infra!F115:F119),0)+IFERROR(SUMIF(TECH_DSI_Infra!F146:F150,"&gt;0",TECH_DSI_Infra!F146:F150),0)+IFERROR(SUMIF(TECH_DSI_Infra!F172:F176,"&gt;0",TECH_DSI_Infra!F172:F176),0)+IFERROR(SUMIF(TECH_DSI_Infra!F198:F202,"&gt;0",TECH_DSI_Infra!F198:F202),0)+IFERROR(SUMIF(TECH_DSI_Infra!F224:F228,"&gt;0",TECH_DSI_Infra!F224:F228),0)+IFERROR(SUMIF(TECH_DSI_Infra!F250:F254,"&gt;0",TECH_DSI_Infra!F250:F254),0)</f>
        <v>15</v>
      </c>
      <c r="H9" s="26"/>
    </row>
    <row r="10" customFormat="false" ht="21.75" hidden="false" customHeight="true" outlineLevel="0" collapsed="false">
      <c r="A10" s="24" t="s">
        <v>88</v>
      </c>
      <c r="B10" s="25" t="n">
        <f aca="false">COUNTIFS(OPS_Commer_Support!E11:E15,"Termine")+COUNTIFS(OPS_Commer_Support!E37:E41,"Termine")+COUNTIFS(OPS_Commer_Support!E63:E67,"Termine")+COUNTIFS(OPS_Commer_Support!E89:E93,"Termine")+COUNTIFS(OPS_Commer_Support!E115:E119,"Termine")+COUNTIFS(OPS_Commer_Support!E146:E150,"Termine")+COUNTIFS(OPS_Commer_Support!E172:E176,"Termine")+COUNTIFS(OPS_Commer_Support!E198:E202,"Termine")+COUNTIFS(OPS_Commer_Support!E224:E228,"Termine")+COUNTIFS(OPS_Commer_Support!E250:E254,"Termine")+COUNTIFS(OPS_Commer_Support!E11:E15,"En cours")+COUNTIFS(OPS_Commer_Support!E37:E41,"En cours")+COUNTIFS(OPS_Commer_Support!E63:E67,"En cours")+COUNTIFS(OPS_Commer_Support!E89:E93,"En cours")+COUNTIFS(OPS_Commer_Support!E115:E119,"En cours")+COUNTIFS(OPS_Commer_Support!E146:E150,"En cours")+COUNTIFS(OPS_Commer_Support!E172:E176,"En cours")+COUNTIFS(OPS_Commer_Support!E198:E202,"En cours")+COUNTIFS(OPS_Commer_Support!E224:E228,"En cours")+COUNTIFS(OPS_Commer_Support!E250:E254,"En cours")+COUNTIFS(OPS_Commer_Support!E11:E15,"En attente de validation")+COUNTIFS(OPS_Commer_Support!E37:E41,"En attente de validation")+COUNTIFS(OPS_Commer_Support!E63:E67,"En attente de validation")+COUNTIFS(OPS_Commer_Support!E89:E93,"En attente de validation")+COUNTIFS(OPS_Commer_Support!E115:E119,"En attente de validation")+COUNTIFS(OPS_Commer_Support!E146:E150,"En attente de validation")+COUNTIFS(OPS_Commer_Support!E172:E176,"En attente de validation")+COUNTIFS(OPS_Commer_Support!E198:E202,"En attente de validation")+COUNTIFS(OPS_Commer_Support!E224:E228,"En attente de validation")+COUNTIFS(OPS_Commer_Support!E250:E254,"En attente de validation")+COUNTIFS(OPS_Commer_Support!E11:E15,"Arret momentane")+COUNTIFS(OPS_Commer_Support!E37:E41,"Arret momentane")+COUNTIFS(OPS_Commer_Support!E63:E67,"Arret momentane")+COUNTIFS(OPS_Commer_Support!E89:E93,"Arret momentane")+COUNTIFS(OPS_Commer_Support!E115:E119,"Arret momentane")+COUNTIFS(OPS_Commer_Support!E146:E150,"Arret momentane")+COUNTIFS(OPS_Commer_Support!E172:E176,"Arret momentane")+COUNTIFS(OPS_Commer_Support!E198:E202,"Arret momentane")+COUNTIFS(OPS_Commer_Support!E224:E228,"Arret momentane")+COUNTIFS(OPS_Commer_Support!E250:E254,"Arret momentane")</f>
        <v>1</v>
      </c>
      <c r="C10" s="25" t="n">
        <f aca="false">COUNTIFS(OPS_Commer_Support!E11:E15,"Termine")+COUNTIFS(OPS_Commer_Support!E37:E41,"Termine")+COUNTIFS(OPS_Commer_Support!E63:E67,"Termine")+COUNTIFS(OPS_Commer_Support!E89:E93,"Termine")+COUNTIFS(OPS_Commer_Support!E115:E119,"Termine")+COUNTIFS(OPS_Commer_Support!E146:E150,"Termine")+COUNTIFS(OPS_Commer_Support!E172:E176,"Termine")+COUNTIFS(OPS_Commer_Support!E198:E202,"Termine")+COUNTIFS(OPS_Commer_Support!E224:E228,"Termine")+COUNTIFS(OPS_Commer_Support!E250:E254,"Termine")</f>
        <v>1</v>
      </c>
      <c r="D10" s="25" t="n">
        <f aca="false">COUNTIFS(OPS_Commer_Support!E11:E15,"En cours")+COUNTIFS(OPS_Commer_Support!E37:E41,"En cours")+COUNTIFS(OPS_Commer_Support!E63:E67,"En cours")+COUNTIFS(OPS_Commer_Support!E89:E93,"En cours")+COUNTIFS(OPS_Commer_Support!E115:E119,"En cours")+COUNTIFS(OPS_Commer_Support!E146:E150,"En cours")+COUNTIFS(OPS_Commer_Support!E172:E176,"En cours")+COUNTIFS(OPS_Commer_Support!E198:E202,"En cours")+COUNTIFS(OPS_Commer_Support!E224:E228,"En cours")+COUNTIFS(OPS_Commer_Support!E250:E254,"En cours")</f>
        <v>0</v>
      </c>
      <c r="E10" s="25" t="n">
        <f aca="false">COUNTIFS(OPS_Commer_Support!E11:E15,"En attente de validation")+COUNTIFS(OPS_Commer_Support!E37:E41,"En attente de validation")+COUNTIFS(OPS_Commer_Support!E63:E67,"En attente de validation")+COUNTIFS(OPS_Commer_Support!E89:E93,"En attente de validation")+COUNTIFS(OPS_Commer_Support!E115:E119,"En attente de validation")+COUNTIFS(OPS_Commer_Support!E146:E150,"En attente de validation")+COUNTIFS(OPS_Commer_Support!E172:E176,"En attente de validation")+COUNTIFS(OPS_Commer_Support!E198:E202,"En attente de validation")+COUNTIFS(OPS_Commer_Support!E224:E228,"En attente de validation")+COUNTIFS(OPS_Commer_Support!E250:E254,"En attente de validation")</f>
        <v>0</v>
      </c>
      <c r="F10" s="25" t="n">
        <f aca="false">COUNTIFS(OPS_Commer_Support!E11:E15,"Arret momentane")+COUNTIFS(OPS_Commer_Support!E37:E41,"Arret momentane")+COUNTIFS(OPS_Commer_Support!E63:E67,"Arret momentane")+COUNTIFS(OPS_Commer_Support!E89:E93,"Arret momentane")+COUNTIFS(OPS_Commer_Support!E115:E119,"Arret momentane")+COUNTIFS(OPS_Commer_Support!E146:E150,"Arret momentane")+COUNTIFS(OPS_Commer_Support!E172:E176,"Arret momentane")+COUNTIFS(OPS_Commer_Support!E198:E202,"Arret momentane")+COUNTIFS(OPS_Commer_Support!E224:E228,"Arret momentane")+COUNTIFS(OPS_Commer_Support!E250:E254,"Arret momentane")</f>
        <v>0</v>
      </c>
      <c r="G10" s="25" t="n">
        <f aca="false">IFERROR(SUMIF(OPS_Commer_Support!F11:F15,"&gt;0",OPS_Commer_Support!F11:F15),0)+IFERROR(SUMIF(OPS_Commer_Support!F37:F41,"&gt;0",OPS_Commer_Support!F37:F41),0)+IFERROR(SUMIF(OPS_Commer_Support!F63:F67,"&gt;0",OPS_Commer_Support!F63:F67),0)+IFERROR(SUMIF(OPS_Commer_Support!F89:F93,"&gt;0",OPS_Commer_Support!F89:F93),0)+IFERROR(SUMIF(OPS_Commer_Support!F115:F119,"&gt;0",OPS_Commer_Support!F115:F119),0)+IFERROR(SUMIF(OPS_Commer_Support!F146:F150,"&gt;0",OPS_Commer_Support!F146:F150),0)+IFERROR(SUMIF(OPS_Commer_Support!F172:F176,"&gt;0",OPS_Commer_Support!F172:F176),0)+IFERROR(SUMIF(OPS_Commer_Support!F198:F202,"&gt;0",OPS_Commer_Support!F198:F202),0)+IFERROR(SUMIF(OPS_Commer_Support!F224:F228,"&gt;0",OPS_Commer_Support!F224:F228),0)+IFERROR(SUMIF(OPS_Commer_Support!F250:F254,"&gt;0",OPS_Commer_Support!F250:F254),0)</f>
        <v>9</v>
      </c>
      <c r="H10" s="26"/>
    </row>
    <row r="11" customFormat="false" ht="21.75" hidden="false" customHeight="true" outlineLevel="0" collapsed="false">
      <c r="A11" s="27" t="s">
        <v>89</v>
      </c>
      <c r="B11" s="28" t="n">
        <f aca="false">COUNTIFS(MKT_Mktg_ComDes!E11:E15,"Termine")+COUNTIFS(MKT_Mktg_ComDes!E37:E41,"Termine")+COUNTIFS(MKT_Mktg_ComDes!E63:E67,"Termine")+COUNTIFS(MKT_Mktg_ComDes!E89:E93,"Termine")+COUNTIFS(MKT_Mktg_ComDes!E115:E119,"Termine")+COUNTIFS(MKT_Mktg_ComDes!E146:E150,"Termine")+COUNTIFS(MKT_Mktg_ComDes!E172:E176,"Termine")+COUNTIFS(MKT_Mktg_ComDes!E198:E202,"Termine")+COUNTIFS(MKT_Mktg_ComDes!E224:E228,"Termine")+COUNTIFS(MKT_Mktg_ComDes!E250:E254,"Termine")+COUNTIFS(MKT_Mktg_ComDes!E11:E15,"En cours")+COUNTIFS(MKT_Mktg_ComDes!E37:E41,"En cours")+COUNTIFS(MKT_Mktg_ComDes!E63:E67,"En cours")+COUNTIFS(MKT_Mktg_ComDes!E89:E93,"En cours")+COUNTIFS(MKT_Mktg_ComDes!E115:E119,"En cours")+COUNTIFS(MKT_Mktg_ComDes!E146:E150,"En cours")+COUNTIFS(MKT_Mktg_ComDes!E172:E176,"En cours")+COUNTIFS(MKT_Mktg_ComDes!E198:E202,"En cours")+COUNTIFS(MKT_Mktg_ComDes!E224:E228,"En cours")+COUNTIFS(MKT_Mktg_ComDes!E250:E254,"En cours")+COUNTIFS(MKT_Mktg_ComDes!E11:E15,"En attente de validation")+COUNTIFS(MKT_Mktg_ComDes!E37:E41,"En attente de validation")+COUNTIFS(MKT_Mktg_ComDes!E63:E67,"En attente de validation")+COUNTIFS(MKT_Mktg_ComDes!E89:E93,"En attente de validation")+COUNTIFS(MKT_Mktg_ComDes!E115:E119,"En attente de validation")+COUNTIFS(MKT_Mktg_ComDes!E146:E150,"En attente de validation")+COUNTIFS(MKT_Mktg_ComDes!E172:E176,"En attente de validation")+COUNTIFS(MKT_Mktg_ComDes!E198:E202,"En attente de validation")+COUNTIFS(MKT_Mktg_ComDes!E224:E228,"En attente de validation")+COUNTIFS(MKT_Mktg_ComDes!E250:E254,"En attente de validation")+COUNTIFS(MKT_Mktg_ComDes!E11:E15,"Arret momentane")+COUNTIFS(MKT_Mktg_ComDes!E37:E41,"Arret momentane")+COUNTIFS(MKT_Mktg_ComDes!E63:E67,"Arret momentane")+COUNTIFS(MKT_Mktg_ComDes!E89:E93,"Arret momentane")+COUNTIFS(MKT_Mktg_ComDes!E115:E119,"Arret momentane")+COUNTIFS(MKT_Mktg_ComDes!E146:E150,"Arret momentane")+COUNTIFS(MKT_Mktg_ComDes!E172:E176,"Arret momentane")+COUNTIFS(MKT_Mktg_ComDes!E198:E202,"Arret momentane")+COUNTIFS(MKT_Mktg_ComDes!E224:E228,"Arret momentane")+COUNTIFS(MKT_Mktg_ComDes!E250:E254,"Arret momentane")</f>
        <v>0</v>
      </c>
      <c r="C11" s="28" t="n">
        <f aca="false">COUNTIFS(MKT_Mktg_ComDes!E11:E15,"Termine")+COUNTIFS(MKT_Mktg_ComDes!E37:E41,"Termine")+COUNTIFS(MKT_Mktg_ComDes!E63:E67,"Termine")+COUNTIFS(MKT_Mktg_ComDes!E89:E93,"Termine")+COUNTIFS(MKT_Mktg_ComDes!E115:E119,"Termine")+COUNTIFS(MKT_Mktg_ComDes!E146:E150,"Termine")+COUNTIFS(MKT_Mktg_ComDes!E172:E176,"Termine")+COUNTIFS(MKT_Mktg_ComDes!E198:E202,"Termine")+COUNTIFS(MKT_Mktg_ComDes!E224:E228,"Termine")+COUNTIFS(MKT_Mktg_ComDes!E250:E254,"Termine")</f>
        <v>0</v>
      </c>
      <c r="D11" s="28" t="n">
        <f aca="false">COUNTIFS(MKT_Mktg_ComDes!E11:E15,"En cours")+COUNTIFS(MKT_Mktg_ComDes!E37:E41,"En cours")+COUNTIFS(MKT_Mktg_ComDes!E63:E67,"En cours")+COUNTIFS(MKT_Mktg_ComDes!E89:E93,"En cours")+COUNTIFS(MKT_Mktg_ComDes!E115:E119,"En cours")+COUNTIFS(MKT_Mktg_ComDes!E146:E150,"En cours")+COUNTIFS(MKT_Mktg_ComDes!E172:E176,"En cours")+COUNTIFS(MKT_Mktg_ComDes!E198:E202,"En cours")+COUNTIFS(MKT_Mktg_ComDes!E224:E228,"En cours")+COUNTIFS(MKT_Mktg_ComDes!E250:E254,"En cours")</f>
        <v>0</v>
      </c>
      <c r="E11" s="28" t="n">
        <f aca="false">COUNTIFS(MKT_Mktg_ComDes!E11:E15,"En attente de validation")+COUNTIFS(MKT_Mktg_ComDes!E37:E41,"En attente de validation")+COUNTIFS(MKT_Mktg_ComDes!E63:E67,"En attente de validation")+COUNTIFS(MKT_Mktg_ComDes!E89:E93,"En attente de validation")+COUNTIFS(MKT_Mktg_ComDes!E115:E119,"En attente de validation")+COUNTIFS(MKT_Mktg_ComDes!E146:E150,"En attente de validation")+COUNTIFS(MKT_Mktg_ComDes!E172:E176,"En attente de validation")+COUNTIFS(MKT_Mktg_ComDes!E198:E202,"En attente de validation")+COUNTIFS(MKT_Mktg_ComDes!E224:E228,"En attente de validation")+COUNTIFS(MKT_Mktg_ComDes!E250:E254,"En attente de validation")</f>
        <v>0</v>
      </c>
      <c r="F11" s="28" t="n">
        <f aca="false">COUNTIFS(MKT_Mktg_ComDes!E11:E15,"Arret momentane")+COUNTIFS(MKT_Mktg_ComDes!E37:E41,"Arret momentane")+COUNTIFS(MKT_Mktg_ComDes!E63:E67,"Arret momentane")+COUNTIFS(MKT_Mktg_ComDes!E89:E93,"Arret momentane")+COUNTIFS(MKT_Mktg_ComDes!E115:E119,"Arret momentane")+COUNTIFS(MKT_Mktg_ComDes!E146:E150,"Arret momentane")+COUNTIFS(MKT_Mktg_ComDes!E172:E176,"Arret momentane")+COUNTIFS(MKT_Mktg_ComDes!E198:E202,"Arret momentane")+COUNTIFS(MKT_Mktg_ComDes!E224:E228,"Arret momentane")+COUNTIFS(MKT_Mktg_ComDes!E250:E254,"Arret momentane")</f>
        <v>0</v>
      </c>
      <c r="G11" s="28" t="n">
        <f aca="false">IFERROR(SUMIF(MKT_Mktg_ComDes!F11:F15,"&gt;0",MKT_Mktg_ComDes!F11:F15),0)+IFERROR(SUMIF(MKT_Mktg_ComDes!F37:F41,"&gt;0",MKT_Mktg_ComDes!F37:F41),0)+IFERROR(SUMIF(MKT_Mktg_ComDes!F63:F67,"&gt;0",MKT_Mktg_ComDes!F63:F67),0)+IFERROR(SUMIF(MKT_Mktg_ComDes!F89:F93,"&gt;0",MKT_Mktg_ComDes!F89:F93),0)+IFERROR(SUMIF(MKT_Mktg_ComDes!F115:F119,"&gt;0",MKT_Mktg_ComDes!F115:F119),0)+IFERROR(SUMIF(MKT_Mktg_ComDes!F146:F150,"&gt;0",MKT_Mktg_ComDes!F146:F150),0)+IFERROR(SUMIF(MKT_Mktg_ComDes!F172:F176,"&gt;0",MKT_Mktg_ComDes!F172:F176),0)+IFERROR(SUMIF(MKT_Mktg_ComDes!F198:F202,"&gt;0",MKT_Mktg_ComDes!F198:F202),0)+IFERROR(SUMIF(MKT_Mktg_ComDes!F224:F228,"&gt;0",MKT_Mktg_ComDes!F224:F228),0)+IFERROR(SUMIF(MKT_Mktg_ComDes!F250:F254,"&gt;0",MKT_Mktg_ComDes!F250:F254),0)</f>
        <v>0</v>
      </c>
      <c r="H11" s="26"/>
    </row>
    <row r="12" customFormat="false" ht="21.75" hidden="false" customHeight="true" outlineLevel="0" collapsed="false">
      <c r="A12" s="29" t="s">
        <v>90</v>
      </c>
      <c r="B12" s="22" t="n">
        <f aca="false">SUM(B8:B11)</f>
        <v>3</v>
      </c>
      <c r="C12" s="22" t="n">
        <f aca="false">SUM(C8:C11)</f>
        <v>2</v>
      </c>
      <c r="D12" s="22" t="n">
        <f aca="false">SUM(D8:D11)</f>
        <v>1</v>
      </c>
      <c r="E12" s="22" t="n">
        <f aca="false">SUM(E8:E11)</f>
        <v>0</v>
      </c>
      <c r="F12" s="22" t="n">
        <f aca="false">SUM(F8:F11)</f>
        <v>0</v>
      </c>
      <c r="G12" s="22" t="n">
        <f aca="false">SUM(G8:G11)</f>
        <v>24</v>
      </c>
      <c r="H12" s="26"/>
    </row>
    <row r="13" customFormat="false" ht="21.75" hidden="false" customHeight="true" outlineLevel="0" collapsed="false">
      <c r="A13" s="30"/>
      <c r="B13" s="31"/>
      <c r="C13" s="31"/>
      <c r="D13" s="31"/>
      <c r="E13" s="31"/>
      <c r="F13" s="31"/>
      <c r="G13" s="31"/>
      <c r="H13" s="26"/>
    </row>
    <row r="14" customFormat="false" ht="21.75" hidden="false" customHeight="true" outlineLevel="0" collapsed="false">
      <c r="A14" s="32" t="s">
        <v>91</v>
      </c>
      <c r="B14" s="32"/>
      <c r="C14" s="32"/>
      <c r="D14" s="32"/>
      <c r="E14" s="32"/>
      <c r="F14" s="32"/>
      <c r="G14" s="32"/>
      <c r="H14" s="26"/>
    </row>
    <row r="15" customFormat="false" ht="21.75" hidden="false" customHeight="true" outlineLevel="0" collapsed="false">
      <c r="A15" s="33" t="s">
        <v>79</v>
      </c>
      <c r="B15" s="33" t="s">
        <v>80</v>
      </c>
      <c r="C15" s="33" t="s">
        <v>92</v>
      </c>
      <c r="D15" s="33" t="s">
        <v>93</v>
      </c>
      <c r="E15" s="33" t="s">
        <v>94</v>
      </c>
      <c r="F15" s="33" t="s">
        <v>95</v>
      </c>
      <c r="G15" s="33" t="s">
        <v>96</v>
      </c>
      <c r="H15" s="34"/>
    </row>
    <row r="16" customFormat="false" ht="15" hidden="false" customHeight="false" outlineLevel="0" collapsed="false">
      <c r="A16" s="35" t="s">
        <v>86</v>
      </c>
      <c r="B16" s="36" t="n">
        <f aca="false">COUNTIFS(TECH_RnD!B19:B22,"Arbitrage Direction")+COUNTIFS(TECH_RnD!B19:B22,"Besoin logistique")+COUNTIFS(TECH_RnD!B19:B22,"Besoin technique")+COUNTIFS(TECH_RnD!B19:B22,"Besoin financier")+COUNTIFS(TECH_RnD!B19:B22,"Besoin humain")+COUNTIFS(TECH_RnD!B19:B22,"Deplacement")+COUNTIFS(TECH_RnD!B45:B48,"Arbitrage Direction")+COUNTIFS(TECH_RnD!B45:B48,"Besoin logistique")+COUNTIFS(TECH_RnD!B45:B48,"Besoin technique")+COUNTIFS(TECH_RnD!B45:B48,"Besoin financier")+COUNTIFS(TECH_RnD!B45:B48,"Besoin humain")+COUNTIFS(TECH_RnD!B45:B48,"Deplacement")+COUNTIFS(TECH_RnD!B71:B74,"Arbitrage Direction")+COUNTIFS(TECH_RnD!B71:B74,"Besoin logistique")+COUNTIFS(TECH_RnD!B71:B74,"Besoin technique")+COUNTIFS(TECH_RnD!B71:B74,"Besoin financier")+COUNTIFS(TECH_RnD!B71:B74,"Besoin humain")+COUNTIFS(TECH_RnD!B71:B74,"Deplacement")+COUNTIFS(TECH_RnD!B97:B100,"Arbitrage Direction")+COUNTIFS(TECH_RnD!B97:B100,"Besoin logistique")+COUNTIFS(TECH_RnD!B97:B100,"Besoin technique")+COUNTIFS(TECH_RnD!B97:B100,"Besoin financier")+COUNTIFS(TECH_RnD!B97:B100,"Besoin humain")+COUNTIFS(TECH_RnD!B97:B100,"Deplacement")+COUNTIFS(TECH_RnD!B123:B126,"Arbitrage Direction")+COUNTIFS(TECH_RnD!B123:B126,"Besoin logistique")+COUNTIFS(TECH_RnD!B123:B126,"Besoin technique")+COUNTIFS(TECH_RnD!B123:B126,"Besoin financier")+COUNTIFS(TECH_RnD!B123:B126,"Besoin humain")+COUNTIFS(TECH_RnD!B123:B126,"Deplacement")</f>
        <v>0</v>
      </c>
      <c r="C16" s="36" t="n">
        <f aca="false">COUNTIFS(TECH_RnD!B19:B22,"Arbitrage Direction")+COUNTIFS(TECH_RnD!B45:B48,"Arbitrage Direction")+COUNTIFS(TECH_RnD!B71:B74,"Arbitrage Direction")+COUNTIFS(TECH_RnD!B97:B100,"Arbitrage Direction")+COUNTIFS(TECH_RnD!B123:B126,"Arbitrage Direction")</f>
        <v>0</v>
      </c>
      <c r="D16" s="36" t="n">
        <f aca="false">COUNTIFS(TECH_RnD!B19:B22,"Besoin logistique")+COUNTIFS(TECH_RnD!B19:B22,"Besoin technique")+COUNTIFS(TECH_RnD!B19:B22,"Besoin financier")+COUNTIFS(TECH_RnD!B19:B22,"Besoin humain")+COUNTIFS(TECH_RnD!B45:B48,"Besoin logistique")+COUNTIFS(TECH_RnD!B45:B48,"Besoin technique")+COUNTIFS(TECH_RnD!B45:B48,"Besoin financier")+COUNTIFS(TECH_RnD!B45:B48,"Besoin humain")+COUNTIFS(TECH_RnD!B71:B74,"Besoin logistique")+COUNTIFS(TECH_RnD!B71:B74,"Besoin technique")+COUNTIFS(TECH_RnD!B71:B74,"Besoin financier")+COUNTIFS(TECH_RnD!B71:B74,"Besoin humain")+COUNTIFS(TECH_RnD!B97:B100,"Besoin logistique")+COUNTIFS(TECH_RnD!B97:B100,"Besoin technique")+COUNTIFS(TECH_RnD!B97:B100,"Besoin financier")+COUNTIFS(TECH_RnD!B97:B100,"Besoin humain")+COUNTIFS(TECH_RnD!B123:B126,"Besoin logistique")+COUNTIFS(TECH_RnD!B123:B126,"Besoin technique")+COUNTIFS(TECH_RnD!B123:B126,"Besoin financier")+COUNTIFS(TECH_RnD!B123:B126,"Besoin humain")</f>
        <v>0</v>
      </c>
      <c r="E16" s="36" t="n">
        <f aca="false">COUNTIFS(TECH_RnD!B19:B22,"Deplacement")+COUNTIFS(TECH_RnD!B45:B48,"Deplacement")+COUNTIFS(TECH_RnD!B71:B74,"Deplacement")+COUNTIFS(TECH_RnD!B97:B100,"Deplacement")+COUNTIFS(TECH_RnD!B123:B126,"Deplacement")</f>
        <v>0</v>
      </c>
      <c r="F16" s="36" t="n">
        <f aca="false">COUNTIFS(TECH_RnD!D19:D22,"Critique")+COUNTIFS(TECH_RnD!D45:D48,"Critique")+COUNTIFS(TECH_RnD!D71:D74,"Critique")+COUNTIFS(TECH_RnD!D97:D100,"Critique")+COUNTIFS(TECH_RnD!D123:D126,"Critique")</f>
        <v>0</v>
      </c>
      <c r="G16" s="36" t="n">
        <f aca="false">COUNTIFS(TECH_RnD!D19:D22,"Haute")+COUNTIFS(TECH_RnD!D45:D48,"Haute")+COUNTIFS(TECH_RnD!D71:D74,"Haute")+COUNTIFS(TECH_RnD!D97:D100,"Haute")+COUNTIFS(TECH_RnD!D123:D126,"Haute")</f>
        <v>0</v>
      </c>
    </row>
    <row r="17" customFormat="false" ht="18" hidden="false" customHeight="true" outlineLevel="0" collapsed="false">
      <c r="A17" s="27" t="s">
        <v>87</v>
      </c>
      <c r="B17" s="28" t="n">
        <f aca="false">COUNTIFS(TECH_DSI_Infra!B19:B22,"Arbitrage Direction")+COUNTIFS(TECH_DSI_Infra!B19:B22,"Besoin logistique")+COUNTIFS(TECH_DSI_Infra!B19:B22,"Besoin technique")+COUNTIFS(TECH_DSI_Infra!B19:B22,"Besoin financier")+COUNTIFS(TECH_DSI_Infra!B19:B22,"Besoin humain")+COUNTIFS(TECH_DSI_Infra!B19:B22,"Deplacement")+COUNTIFS(TECH_DSI_Infra!B45:B48,"Arbitrage Direction")+COUNTIFS(TECH_DSI_Infra!B45:B48,"Besoin logistique")+COUNTIFS(TECH_DSI_Infra!B45:B48,"Besoin technique")+COUNTIFS(TECH_DSI_Infra!B45:B48,"Besoin financier")+COUNTIFS(TECH_DSI_Infra!B45:B48,"Besoin humain")+COUNTIFS(TECH_DSI_Infra!B45:B48,"Deplacement")+COUNTIFS(TECH_DSI_Infra!B71:B74,"Arbitrage Direction")+COUNTIFS(TECH_DSI_Infra!B71:B74,"Besoin logistique")+COUNTIFS(TECH_DSI_Infra!B71:B74,"Besoin technique")+COUNTIFS(TECH_DSI_Infra!B71:B74,"Besoin financier")+COUNTIFS(TECH_DSI_Infra!B71:B74,"Besoin humain")+COUNTIFS(TECH_DSI_Infra!B71:B74,"Deplacement")+COUNTIFS(TECH_DSI_Infra!B97:B100,"Arbitrage Direction")+COUNTIFS(TECH_DSI_Infra!B97:B100,"Besoin logistique")+COUNTIFS(TECH_DSI_Infra!B97:B100,"Besoin technique")+COUNTIFS(TECH_DSI_Infra!B97:B100,"Besoin financier")+COUNTIFS(TECH_DSI_Infra!B97:B100,"Besoin humain")+COUNTIFS(TECH_DSI_Infra!B97:B100,"Deplacement")+COUNTIFS(TECH_DSI_Infra!B123:B126,"Arbitrage Direction")+COUNTIFS(TECH_DSI_Infra!B123:B126,"Besoin logistique")+COUNTIFS(TECH_DSI_Infra!B123:B126,"Besoin technique")+COUNTIFS(TECH_DSI_Infra!B123:B126,"Besoin financier")+COUNTIFS(TECH_DSI_Infra!B123:B126,"Besoin humain")+COUNTIFS(TECH_DSI_Infra!B123:B126,"Deplacement")+COUNTIFS(TECH_DSI_Infra!B154:B157,"Arbitrage Direction")+COUNTIFS(TECH_DSI_Infra!B154:B157,"Besoin logistique")+COUNTIFS(TECH_DSI_Infra!B154:B157,"Besoin technique")+COUNTIFS(TECH_DSI_Infra!B154:B157,"Besoin financier")+COUNTIFS(TECH_DSI_Infra!B154:B157,"Besoin humain")+COUNTIFS(TECH_DSI_Infra!B154:B157,"Deplacement")+COUNTIFS(TECH_DSI_Infra!B180:B183,"Arbitrage Direction")+COUNTIFS(TECH_DSI_Infra!B180:B183,"Besoin logistique")+COUNTIFS(TECH_DSI_Infra!B180:B183,"Besoin technique")+COUNTIFS(TECH_DSI_Infra!B180:B183,"Besoin financier")+COUNTIFS(TECH_DSI_Infra!B180:B183,"Besoin humain")+COUNTIFS(TECH_DSI_Infra!B180:B183,"Deplacement")+COUNTIFS(TECH_DSI_Infra!B206:B209,"Arbitrage Direction")+COUNTIFS(TECH_DSI_Infra!B206:B209,"Besoin logistique")+COUNTIFS(TECH_DSI_Infra!B206:B209,"Besoin technique")+COUNTIFS(TECH_DSI_Infra!B206:B209,"Besoin financier")+COUNTIFS(TECH_DSI_Infra!B206:B209,"Besoin humain")+COUNTIFS(TECH_DSI_Infra!B206:B209,"Deplacement")+COUNTIFS(TECH_DSI_Infra!B232:B235,"Arbitrage Direction")+COUNTIFS(TECH_DSI_Infra!B232:B235,"Besoin logistique")+COUNTIFS(TECH_DSI_Infra!B232:B235,"Besoin technique")+COUNTIFS(TECH_DSI_Infra!B232:B235,"Besoin financier")+COUNTIFS(TECH_DSI_Infra!B232:B235,"Besoin humain")+COUNTIFS(TECH_DSI_Infra!B232:B235,"Deplacement")+COUNTIFS(TECH_DSI_Infra!B258:B261,"Arbitrage Direction")+COUNTIFS(TECH_DSI_Infra!B258:B261,"Besoin logistique")+COUNTIFS(TECH_DSI_Infra!B258:B261,"Besoin technique")+COUNTIFS(TECH_DSI_Infra!B258:B261,"Besoin financier")+COUNTIFS(TECH_DSI_Infra!B258:B261,"Besoin humain")+COUNTIFS(TECH_DSI_Infra!B258:B261,"Deplacement")</f>
        <v>0</v>
      </c>
      <c r="C17" s="28" t="n">
        <f aca="false">COUNTIFS(TECH_DSI_Infra!B19:B22,"Arbitrage Direction")+COUNTIFS(TECH_DSI_Infra!B45:B48,"Arbitrage Direction")+COUNTIFS(TECH_DSI_Infra!B71:B74,"Arbitrage Direction")+COUNTIFS(TECH_DSI_Infra!B97:B100,"Arbitrage Direction")+COUNTIFS(TECH_DSI_Infra!B123:B126,"Arbitrage Direction")+COUNTIFS(TECH_DSI_Infra!B154:B157,"Arbitrage Direction")+COUNTIFS(TECH_DSI_Infra!B180:B183,"Arbitrage Direction")+COUNTIFS(TECH_DSI_Infra!B206:B209,"Arbitrage Direction")+COUNTIFS(TECH_DSI_Infra!B232:B235,"Arbitrage Direction")+COUNTIFS(TECH_DSI_Infra!B258:B261,"Arbitrage Direction")</f>
        <v>0</v>
      </c>
      <c r="D17" s="28" t="n">
        <f aca="false">COUNTIFS(TECH_DSI_Infra!B19:B22,"Besoin logistique")+COUNTIFS(TECH_DSI_Infra!B19:B22,"Besoin technique")+COUNTIFS(TECH_DSI_Infra!B19:B22,"Besoin financier")+COUNTIFS(TECH_DSI_Infra!B19:B22,"Besoin humain")+COUNTIFS(TECH_DSI_Infra!B45:B48,"Besoin logistique")+COUNTIFS(TECH_DSI_Infra!B45:B48,"Besoin technique")+COUNTIFS(TECH_DSI_Infra!B45:B48,"Besoin financier")+COUNTIFS(TECH_DSI_Infra!B45:B48,"Besoin humain")+COUNTIFS(TECH_DSI_Infra!B71:B74,"Besoin logistique")+COUNTIFS(TECH_DSI_Infra!B71:B74,"Besoin technique")+COUNTIFS(TECH_DSI_Infra!B71:B74,"Besoin financier")+COUNTIFS(TECH_DSI_Infra!B71:B74,"Besoin humain")+COUNTIFS(TECH_DSI_Infra!B97:B100,"Besoin logistique")+COUNTIFS(TECH_DSI_Infra!B97:B100,"Besoin technique")+COUNTIFS(TECH_DSI_Infra!B97:B100,"Besoin financier")+COUNTIFS(TECH_DSI_Infra!B97:B100,"Besoin humain")+COUNTIFS(TECH_DSI_Infra!B123:B126,"Besoin logistique")+COUNTIFS(TECH_DSI_Infra!B123:B126,"Besoin technique")+COUNTIFS(TECH_DSI_Infra!B123:B126,"Besoin financier")+COUNTIFS(TECH_DSI_Infra!B123:B126,"Besoin humain")+COUNTIFS(TECH_DSI_Infra!B154:B157,"Besoin logistique")+COUNTIFS(TECH_DSI_Infra!B154:B157,"Besoin technique")+COUNTIFS(TECH_DSI_Infra!B154:B157,"Besoin financier")+COUNTIFS(TECH_DSI_Infra!B154:B157,"Besoin humain")+COUNTIFS(TECH_DSI_Infra!B180:B183,"Besoin logistique")+COUNTIFS(TECH_DSI_Infra!B180:B183,"Besoin technique")+COUNTIFS(TECH_DSI_Infra!B180:B183,"Besoin financier")+COUNTIFS(TECH_DSI_Infra!B180:B183,"Besoin humain")+COUNTIFS(TECH_DSI_Infra!B206:B209,"Besoin logistique")+COUNTIFS(TECH_DSI_Infra!B206:B209,"Besoin technique")+COUNTIFS(TECH_DSI_Infra!B206:B209,"Besoin financier")+COUNTIFS(TECH_DSI_Infra!B206:B209,"Besoin humain")+COUNTIFS(TECH_DSI_Infra!B232:B235,"Besoin logistique")+COUNTIFS(TECH_DSI_Infra!B232:B235,"Besoin technique")+COUNTIFS(TECH_DSI_Infra!B232:B235,"Besoin financier")+COUNTIFS(TECH_DSI_Infra!B232:B235,"Besoin humain")+COUNTIFS(TECH_DSI_Infra!B258:B261,"Besoin logistique")+COUNTIFS(TECH_DSI_Infra!B258:B261,"Besoin technique")+COUNTIFS(TECH_DSI_Infra!B258:B261,"Besoin financier")+COUNTIFS(TECH_DSI_Infra!B258:B261,"Besoin humain")</f>
        <v>0</v>
      </c>
      <c r="E17" s="28" t="n">
        <f aca="false">COUNTIFS(TECH_DSI_Infra!B19:B22,"Deplacement")+COUNTIFS(TECH_DSI_Infra!B45:B48,"Deplacement")+COUNTIFS(TECH_DSI_Infra!B71:B74,"Deplacement")+COUNTIFS(TECH_DSI_Infra!B97:B100,"Deplacement")+COUNTIFS(TECH_DSI_Infra!B123:B126,"Deplacement")+COUNTIFS(TECH_DSI_Infra!B154:B157,"Deplacement")+COUNTIFS(TECH_DSI_Infra!B180:B183,"Deplacement")+COUNTIFS(TECH_DSI_Infra!B206:B209,"Deplacement")+COUNTIFS(TECH_DSI_Infra!B232:B235,"Deplacement")+COUNTIFS(TECH_DSI_Infra!B258:B261,"Deplacement")</f>
        <v>0</v>
      </c>
      <c r="F17" s="28" t="n">
        <f aca="false">COUNTIFS(TECH_DSI_Infra!D19:D22,"Critique")+COUNTIFS(TECH_DSI_Infra!D45:D48,"Critique")+COUNTIFS(TECH_DSI_Infra!D71:D74,"Critique")+COUNTIFS(TECH_DSI_Infra!D97:D100,"Critique")+COUNTIFS(TECH_DSI_Infra!D123:D126,"Critique")+COUNTIFS(TECH_DSI_Infra!D154:D157,"Critique")+COUNTIFS(TECH_DSI_Infra!D180:D183,"Critique")+COUNTIFS(TECH_DSI_Infra!D206:D209,"Critique")+COUNTIFS(TECH_DSI_Infra!D232:D235,"Critique")+COUNTIFS(TECH_DSI_Infra!D258:D261,"Critique")</f>
        <v>0</v>
      </c>
      <c r="G17" s="28" t="n">
        <f aca="false">COUNTIFS(TECH_DSI_Infra!D19:D22,"Haute")+COUNTIFS(TECH_DSI_Infra!D45:D48,"Haute")+COUNTIFS(TECH_DSI_Infra!D71:D74,"Haute")+COUNTIFS(TECH_DSI_Infra!D97:D100,"Haute")+COUNTIFS(TECH_DSI_Infra!D123:D126,"Haute")+COUNTIFS(TECH_DSI_Infra!D154:D157,"Haute")+COUNTIFS(TECH_DSI_Infra!D180:D183,"Haute")+COUNTIFS(TECH_DSI_Infra!D206:D209,"Haute")+COUNTIFS(TECH_DSI_Infra!D232:D235,"Haute")+COUNTIFS(TECH_DSI_Infra!D258:D261,"Haute")</f>
        <v>1</v>
      </c>
    </row>
    <row r="18" customFormat="false" ht="25.5" hidden="false" customHeight="true" outlineLevel="0" collapsed="false">
      <c r="A18" s="35" t="s">
        <v>88</v>
      </c>
      <c r="B18" s="36" t="n">
        <f aca="false">COUNTIFS(OPS_Commer_Support!B19:B22,"Arbitrage Direction")+COUNTIFS(OPS_Commer_Support!B19:B22,"Besoin logistique")+COUNTIFS(OPS_Commer_Support!B19:B22,"Besoin technique")+COUNTIFS(OPS_Commer_Support!B19:B22,"Besoin financier")+COUNTIFS(OPS_Commer_Support!B19:B22,"Besoin humain")+COUNTIFS(OPS_Commer_Support!B19:B22,"Deplacement")+COUNTIFS(OPS_Commer_Support!B45:B48,"Arbitrage Direction")+COUNTIFS(OPS_Commer_Support!B45:B48,"Besoin logistique")+COUNTIFS(OPS_Commer_Support!B45:B48,"Besoin technique")+COUNTIFS(OPS_Commer_Support!B45:B48,"Besoin financier")+COUNTIFS(OPS_Commer_Support!B45:B48,"Besoin humain")+COUNTIFS(OPS_Commer_Support!B45:B48,"Deplacement")+COUNTIFS(OPS_Commer_Support!B71:B74,"Arbitrage Direction")+COUNTIFS(OPS_Commer_Support!B71:B74,"Besoin logistique")+COUNTIFS(OPS_Commer_Support!B71:B74,"Besoin technique")+COUNTIFS(OPS_Commer_Support!B71:B74,"Besoin financier")+COUNTIFS(OPS_Commer_Support!B71:B74,"Besoin humain")+COUNTIFS(OPS_Commer_Support!B71:B74,"Deplacement")+COUNTIFS(OPS_Commer_Support!B97:B100,"Arbitrage Direction")+COUNTIFS(OPS_Commer_Support!B97:B100,"Besoin logistique")+COUNTIFS(OPS_Commer_Support!B97:B100,"Besoin technique")+COUNTIFS(OPS_Commer_Support!B97:B100,"Besoin financier")+COUNTIFS(OPS_Commer_Support!B97:B100,"Besoin humain")+COUNTIFS(OPS_Commer_Support!B97:B100,"Deplacement")+COUNTIFS(OPS_Commer_Support!B123:B126,"Arbitrage Direction")+COUNTIFS(OPS_Commer_Support!B123:B126,"Besoin logistique")+COUNTIFS(OPS_Commer_Support!B123:B126,"Besoin technique")+COUNTIFS(OPS_Commer_Support!B123:B126,"Besoin financier")+COUNTIFS(OPS_Commer_Support!B123:B126,"Besoin humain")+COUNTIFS(OPS_Commer_Support!B123:B126,"Deplacement")+COUNTIFS(OPS_Commer_Support!B154:B157,"Arbitrage Direction")+COUNTIFS(OPS_Commer_Support!B154:B157,"Besoin logistique")+COUNTIFS(OPS_Commer_Support!B154:B157,"Besoin technique")+COUNTIFS(OPS_Commer_Support!B154:B157,"Besoin financier")+COUNTIFS(OPS_Commer_Support!B154:B157,"Besoin humain")+COUNTIFS(OPS_Commer_Support!B154:B157,"Deplacement")+COUNTIFS(OPS_Commer_Support!B180:B183,"Arbitrage Direction")+COUNTIFS(OPS_Commer_Support!B180:B183,"Besoin logistique")+COUNTIFS(OPS_Commer_Support!B180:B183,"Besoin technique")+COUNTIFS(OPS_Commer_Support!B180:B183,"Besoin financier")+COUNTIFS(OPS_Commer_Support!B180:B183,"Besoin humain")+COUNTIFS(OPS_Commer_Support!B180:B183,"Deplacement")+COUNTIFS(OPS_Commer_Support!B206:B209,"Arbitrage Direction")+COUNTIFS(OPS_Commer_Support!B206:B209,"Besoin logistique")+COUNTIFS(OPS_Commer_Support!B206:B209,"Besoin technique")+COUNTIFS(OPS_Commer_Support!B206:B209,"Besoin financier")+COUNTIFS(OPS_Commer_Support!B206:B209,"Besoin humain")+COUNTIFS(OPS_Commer_Support!B206:B209,"Deplacement")+COUNTIFS(OPS_Commer_Support!B232:B235,"Arbitrage Direction")+COUNTIFS(OPS_Commer_Support!B232:B235,"Besoin logistique")+COUNTIFS(OPS_Commer_Support!B232:B235,"Besoin technique")+COUNTIFS(OPS_Commer_Support!B232:B235,"Besoin financier")+COUNTIFS(OPS_Commer_Support!B232:B235,"Besoin humain")+COUNTIFS(OPS_Commer_Support!B232:B235,"Deplacement")+COUNTIFS(OPS_Commer_Support!B258:B261,"Arbitrage Direction")+COUNTIFS(OPS_Commer_Support!B258:B261,"Besoin logistique")+COUNTIFS(OPS_Commer_Support!B258:B261,"Besoin technique")+COUNTIFS(OPS_Commer_Support!B258:B261,"Besoin financier")+COUNTIFS(OPS_Commer_Support!B258:B261,"Besoin humain")+COUNTIFS(OPS_Commer_Support!B258:B261,"Deplacement")</f>
        <v>0</v>
      </c>
      <c r="C18" s="36" t="n">
        <f aca="false">COUNTIFS(OPS_Commer_Support!B19:B22,"Arbitrage Direction")+COUNTIFS(OPS_Commer_Support!B45:B48,"Arbitrage Direction")+COUNTIFS(OPS_Commer_Support!B71:B74,"Arbitrage Direction")+COUNTIFS(OPS_Commer_Support!B97:B100,"Arbitrage Direction")+COUNTIFS(OPS_Commer_Support!B123:B126,"Arbitrage Direction")+COUNTIFS(OPS_Commer_Support!B154:B157,"Arbitrage Direction")+COUNTIFS(OPS_Commer_Support!B180:B183,"Arbitrage Direction")+COUNTIFS(OPS_Commer_Support!B206:B209,"Arbitrage Direction")+COUNTIFS(OPS_Commer_Support!B232:B235,"Arbitrage Direction")+COUNTIFS(OPS_Commer_Support!B258:B261,"Arbitrage Direction")</f>
        <v>0</v>
      </c>
      <c r="D18" s="36" t="n">
        <f aca="false">COUNTIFS(OPS_Commer_Support!B19:B22,"Besoin logistique")+COUNTIFS(OPS_Commer_Support!B19:B22,"Besoin technique")+COUNTIFS(OPS_Commer_Support!B19:B22,"Besoin financier")+COUNTIFS(OPS_Commer_Support!B19:B22,"Besoin humain")+COUNTIFS(OPS_Commer_Support!B45:B48,"Besoin logistique")+COUNTIFS(OPS_Commer_Support!B45:B48,"Besoin technique")+COUNTIFS(OPS_Commer_Support!B45:B48,"Besoin financier")+COUNTIFS(OPS_Commer_Support!B45:B48,"Besoin humain")+COUNTIFS(OPS_Commer_Support!B71:B74,"Besoin logistique")+COUNTIFS(OPS_Commer_Support!B71:B74,"Besoin technique")+COUNTIFS(OPS_Commer_Support!B71:B74,"Besoin financier")+COUNTIFS(OPS_Commer_Support!B71:B74,"Besoin humain")+COUNTIFS(OPS_Commer_Support!B97:B100,"Besoin logistique")+COUNTIFS(OPS_Commer_Support!B97:B100,"Besoin technique")+COUNTIFS(OPS_Commer_Support!B97:B100,"Besoin financier")+COUNTIFS(OPS_Commer_Support!B97:B100,"Besoin humain")+COUNTIFS(OPS_Commer_Support!B123:B126,"Besoin logistique")+COUNTIFS(OPS_Commer_Support!B123:B126,"Besoin technique")+COUNTIFS(OPS_Commer_Support!B123:B126,"Besoin financier")+COUNTIFS(OPS_Commer_Support!B123:B126,"Besoin humain")+COUNTIFS(OPS_Commer_Support!B154:B157,"Besoin logistique")+COUNTIFS(OPS_Commer_Support!B154:B157,"Besoin technique")+COUNTIFS(OPS_Commer_Support!B154:B157,"Besoin financier")+COUNTIFS(OPS_Commer_Support!B154:B157,"Besoin humain")+COUNTIFS(OPS_Commer_Support!B180:B183,"Besoin logistique")+COUNTIFS(OPS_Commer_Support!B180:B183,"Besoin technique")+COUNTIFS(OPS_Commer_Support!B180:B183,"Besoin financier")+COUNTIFS(OPS_Commer_Support!B180:B183,"Besoin humain")+COUNTIFS(OPS_Commer_Support!B206:B209,"Besoin logistique")+COUNTIFS(OPS_Commer_Support!B206:B209,"Besoin technique")+COUNTIFS(OPS_Commer_Support!B206:B209,"Besoin financier")+COUNTIFS(OPS_Commer_Support!B206:B209,"Besoin humain")+COUNTIFS(OPS_Commer_Support!B232:B235,"Besoin logistique")+COUNTIFS(OPS_Commer_Support!B232:B235,"Besoin technique")+COUNTIFS(OPS_Commer_Support!B232:B235,"Besoin financier")+COUNTIFS(OPS_Commer_Support!B232:B235,"Besoin humain")+COUNTIFS(OPS_Commer_Support!B258:B261,"Besoin logistique")+COUNTIFS(OPS_Commer_Support!B258:B261,"Besoin technique")+COUNTIFS(OPS_Commer_Support!B258:B261,"Besoin financier")+COUNTIFS(OPS_Commer_Support!B258:B261,"Besoin humain")</f>
        <v>0</v>
      </c>
      <c r="E18" s="36" t="n">
        <f aca="false">COUNTIFS(OPS_Commer_Support!B19:B22,"Deplacement")+COUNTIFS(OPS_Commer_Support!B45:B48,"Deplacement")+COUNTIFS(OPS_Commer_Support!B71:B74,"Deplacement")+COUNTIFS(OPS_Commer_Support!B97:B100,"Deplacement")+COUNTIFS(OPS_Commer_Support!B123:B126,"Deplacement")+COUNTIFS(OPS_Commer_Support!B154:B157,"Deplacement")+COUNTIFS(OPS_Commer_Support!B180:B183,"Deplacement")+COUNTIFS(OPS_Commer_Support!B206:B209,"Deplacement")+COUNTIFS(OPS_Commer_Support!B232:B235,"Deplacement")+COUNTIFS(OPS_Commer_Support!B258:B261,"Deplacement")</f>
        <v>0</v>
      </c>
      <c r="F18" s="36" t="n">
        <f aca="false">COUNTIFS(OPS_Commer_Support!D19:D22,"Critique")+COUNTIFS(OPS_Commer_Support!D45:D48,"Critique")+COUNTIFS(OPS_Commer_Support!D71:D74,"Critique")+COUNTIFS(OPS_Commer_Support!D97:D100,"Critique")+COUNTIFS(OPS_Commer_Support!D123:D126,"Critique")+COUNTIFS(OPS_Commer_Support!D154:D157,"Critique")+COUNTIFS(OPS_Commer_Support!D180:D183,"Critique")+COUNTIFS(OPS_Commer_Support!D206:D209,"Critique")+COUNTIFS(OPS_Commer_Support!D232:D235,"Critique")+COUNTIFS(OPS_Commer_Support!D258:D261,"Critique")</f>
        <v>0</v>
      </c>
      <c r="G18" s="36" t="n">
        <f aca="false">COUNTIFS(OPS_Commer_Support!D19:D22,"Haute")+COUNTIFS(OPS_Commer_Support!D45:D48,"Haute")+COUNTIFS(OPS_Commer_Support!D71:D74,"Haute")+COUNTIFS(OPS_Commer_Support!D97:D100,"Haute")+COUNTIFS(OPS_Commer_Support!D123:D126,"Haute")+COUNTIFS(OPS_Commer_Support!D154:D157,"Haute")+COUNTIFS(OPS_Commer_Support!D180:D183,"Haute")+COUNTIFS(OPS_Commer_Support!D206:D209,"Haute")+COUNTIFS(OPS_Commer_Support!D232:D235,"Haute")+COUNTIFS(OPS_Commer_Support!D258:D261,"Haute")</f>
        <v>0</v>
      </c>
      <c r="H18" s="23"/>
    </row>
    <row r="19" customFormat="false" ht="21.75" hidden="false" customHeight="true" outlineLevel="0" collapsed="false">
      <c r="A19" s="27" t="s">
        <v>89</v>
      </c>
      <c r="B19" s="28" t="n">
        <f aca="false">COUNTIFS(MKT_Mktg_ComDes!B19:B22,"Arbitrage Direction")+COUNTIFS(MKT_Mktg_ComDes!B19:B22,"Besoin logistique")+COUNTIFS(MKT_Mktg_ComDes!B19:B22,"Besoin technique")+COUNTIFS(MKT_Mktg_ComDes!B19:B22,"Besoin financier")+COUNTIFS(MKT_Mktg_ComDes!B19:B22,"Besoin humain")+COUNTIFS(MKT_Mktg_ComDes!B19:B22,"Deplacement")+COUNTIFS(MKT_Mktg_ComDes!B45:B48,"Arbitrage Direction")+COUNTIFS(MKT_Mktg_ComDes!B45:B48,"Besoin logistique")+COUNTIFS(MKT_Mktg_ComDes!B45:B48,"Besoin technique")+COUNTIFS(MKT_Mktg_ComDes!B45:B48,"Besoin financier")+COUNTIFS(MKT_Mktg_ComDes!B45:B48,"Besoin humain")+COUNTIFS(MKT_Mktg_ComDes!B45:B48,"Deplacement")+COUNTIFS(MKT_Mktg_ComDes!B71:B74,"Arbitrage Direction")+COUNTIFS(MKT_Mktg_ComDes!B71:B74,"Besoin logistique")+COUNTIFS(MKT_Mktg_ComDes!B71:B74,"Besoin technique")+COUNTIFS(MKT_Mktg_ComDes!B71:B74,"Besoin financier")+COUNTIFS(MKT_Mktg_ComDes!B71:B74,"Besoin humain")+COUNTIFS(MKT_Mktg_ComDes!B71:B74,"Deplacement")+COUNTIFS(MKT_Mktg_ComDes!B97:B100,"Arbitrage Direction")+COUNTIFS(MKT_Mktg_ComDes!B97:B100,"Besoin logistique")+COUNTIFS(MKT_Mktg_ComDes!B97:B100,"Besoin technique")+COUNTIFS(MKT_Mktg_ComDes!B97:B100,"Besoin financier")+COUNTIFS(MKT_Mktg_ComDes!B97:B100,"Besoin humain")+COUNTIFS(MKT_Mktg_ComDes!B97:B100,"Deplacement")+COUNTIFS(MKT_Mktg_ComDes!B123:B126,"Arbitrage Direction")+COUNTIFS(MKT_Mktg_ComDes!B123:B126,"Besoin logistique")+COUNTIFS(MKT_Mktg_ComDes!B123:B126,"Besoin technique")+COUNTIFS(MKT_Mktg_ComDes!B123:B126,"Besoin financier")+COUNTIFS(MKT_Mktg_ComDes!B123:B126,"Besoin humain")+COUNTIFS(MKT_Mktg_ComDes!B123:B126,"Deplacement")+COUNTIFS(MKT_Mktg_ComDes!B154:B157,"Arbitrage Direction")+COUNTIFS(MKT_Mktg_ComDes!B154:B157,"Besoin logistique")+COUNTIFS(MKT_Mktg_ComDes!B154:B157,"Besoin technique")+COUNTIFS(MKT_Mktg_ComDes!B154:B157,"Besoin financier")+COUNTIFS(MKT_Mktg_ComDes!B154:B157,"Besoin humain")+COUNTIFS(MKT_Mktg_ComDes!B154:B157,"Deplacement")+COUNTIFS(MKT_Mktg_ComDes!B180:B183,"Arbitrage Direction")+COUNTIFS(MKT_Mktg_ComDes!B180:B183,"Besoin logistique")+COUNTIFS(MKT_Mktg_ComDes!B180:B183,"Besoin technique")+COUNTIFS(MKT_Mktg_ComDes!B180:B183,"Besoin financier")+COUNTIFS(MKT_Mktg_ComDes!B180:B183,"Besoin humain")+COUNTIFS(MKT_Mktg_ComDes!B180:B183,"Deplacement")+COUNTIFS(MKT_Mktg_ComDes!B206:B209,"Arbitrage Direction")+COUNTIFS(MKT_Mktg_ComDes!B206:B209,"Besoin logistique")+COUNTIFS(MKT_Mktg_ComDes!B206:B209,"Besoin technique")+COUNTIFS(MKT_Mktg_ComDes!B206:B209,"Besoin financier")+COUNTIFS(MKT_Mktg_ComDes!B206:B209,"Besoin humain")+COUNTIFS(MKT_Mktg_ComDes!B206:B209,"Deplacement")+COUNTIFS(MKT_Mktg_ComDes!B232:B235,"Arbitrage Direction")+COUNTIFS(MKT_Mktg_ComDes!B232:B235,"Besoin logistique")+COUNTIFS(MKT_Mktg_ComDes!B232:B235,"Besoin technique")+COUNTIFS(MKT_Mktg_ComDes!B232:B235,"Besoin financier")+COUNTIFS(MKT_Mktg_ComDes!B232:B235,"Besoin humain")+COUNTIFS(MKT_Mktg_ComDes!B232:B235,"Deplacement")+COUNTIFS(MKT_Mktg_ComDes!B258:B261,"Arbitrage Direction")+COUNTIFS(MKT_Mktg_ComDes!B258:B261,"Besoin logistique")+COUNTIFS(MKT_Mktg_ComDes!B258:B261,"Besoin technique")+COUNTIFS(MKT_Mktg_ComDes!B258:B261,"Besoin financier")+COUNTIFS(MKT_Mktg_ComDes!B258:B261,"Besoin humain")+COUNTIFS(MKT_Mktg_ComDes!B258:B261,"Deplacement")</f>
        <v>0</v>
      </c>
      <c r="C19" s="28" t="n">
        <f aca="false">COUNTIFS(MKT_Mktg_ComDes!B19:B22,"Arbitrage Direction")+COUNTIFS(MKT_Mktg_ComDes!B45:B48,"Arbitrage Direction")+COUNTIFS(MKT_Mktg_ComDes!B71:B74,"Arbitrage Direction")+COUNTIFS(MKT_Mktg_ComDes!B97:B100,"Arbitrage Direction")+COUNTIFS(MKT_Mktg_ComDes!B123:B126,"Arbitrage Direction")+COUNTIFS(MKT_Mktg_ComDes!B154:B157,"Arbitrage Direction")+COUNTIFS(MKT_Mktg_ComDes!B180:B183,"Arbitrage Direction")+COUNTIFS(MKT_Mktg_ComDes!B206:B209,"Arbitrage Direction")+COUNTIFS(MKT_Mktg_ComDes!B232:B235,"Arbitrage Direction")+COUNTIFS(MKT_Mktg_ComDes!B258:B261,"Arbitrage Direction")</f>
        <v>0</v>
      </c>
      <c r="D19" s="28" t="n">
        <f aca="false">COUNTIFS(MKT_Mktg_ComDes!B19:B22,"Besoin logistique")+COUNTIFS(MKT_Mktg_ComDes!B19:B22,"Besoin technique")+COUNTIFS(MKT_Mktg_ComDes!B19:B22,"Besoin financier")+COUNTIFS(MKT_Mktg_ComDes!B19:B22,"Besoin humain")+COUNTIFS(MKT_Mktg_ComDes!B45:B48,"Besoin logistique")+COUNTIFS(MKT_Mktg_ComDes!B45:B48,"Besoin technique")+COUNTIFS(MKT_Mktg_ComDes!B45:B48,"Besoin financier")+COUNTIFS(MKT_Mktg_ComDes!B45:B48,"Besoin humain")+COUNTIFS(MKT_Mktg_ComDes!B71:B74,"Besoin logistique")+COUNTIFS(MKT_Mktg_ComDes!B71:B74,"Besoin technique")+COUNTIFS(MKT_Mktg_ComDes!B71:B74,"Besoin financier")+COUNTIFS(MKT_Mktg_ComDes!B71:B74,"Besoin humain")+COUNTIFS(MKT_Mktg_ComDes!B97:B100,"Besoin logistique")+COUNTIFS(MKT_Mktg_ComDes!B97:B100,"Besoin technique")+COUNTIFS(MKT_Mktg_ComDes!B97:B100,"Besoin financier")+COUNTIFS(MKT_Mktg_ComDes!B97:B100,"Besoin humain")+COUNTIFS(MKT_Mktg_ComDes!B123:B126,"Besoin logistique")+COUNTIFS(MKT_Mktg_ComDes!B123:B126,"Besoin technique")+COUNTIFS(MKT_Mktg_ComDes!B123:B126,"Besoin financier")+COUNTIFS(MKT_Mktg_ComDes!B123:B126,"Besoin humain")+COUNTIFS(MKT_Mktg_ComDes!B154:B157,"Besoin logistique")+COUNTIFS(MKT_Mktg_ComDes!B154:B157,"Besoin technique")+COUNTIFS(MKT_Mktg_ComDes!B154:B157,"Besoin financier")+COUNTIFS(MKT_Mktg_ComDes!B154:B157,"Besoin humain")+COUNTIFS(MKT_Mktg_ComDes!B180:B183,"Besoin logistique")+COUNTIFS(MKT_Mktg_ComDes!B180:B183,"Besoin technique")+COUNTIFS(MKT_Mktg_ComDes!B180:B183,"Besoin financier")+COUNTIFS(MKT_Mktg_ComDes!B180:B183,"Besoin humain")+COUNTIFS(MKT_Mktg_ComDes!B206:B209,"Besoin logistique")+COUNTIFS(MKT_Mktg_ComDes!B206:B209,"Besoin technique")+COUNTIFS(MKT_Mktg_ComDes!B206:B209,"Besoin financier")+COUNTIFS(MKT_Mktg_ComDes!B206:B209,"Besoin humain")+COUNTIFS(MKT_Mktg_ComDes!B232:B235,"Besoin logistique")+COUNTIFS(MKT_Mktg_ComDes!B232:B235,"Besoin technique")+COUNTIFS(MKT_Mktg_ComDes!B232:B235,"Besoin financier")+COUNTIFS(MKT_Mktg_ComDes!B232:B235,"Besoin humain")+COUNTIFS(MKT_Mktg_ComDes!B258:B261,"Besoin logistique")+COUNTIFS(MKT_Mktg_ComDes!B258:B261,"Besoin technique")+COUNTIFS(MKT_Mktg_ComDes!B258:B261,"Besoin financier")+COUNTIFS(MKT_Mktg_ComDes!B258:B261,"Besoin humain")</f>
        <v>0</v>
      </c>
      <c r="E19" s="28" t="n">
        <f aca="false">COUNTIFS(MKT_Mktg_ComDes!B19:B22,"Deplacement")+COUNTIFS(MKT_Mktg_ComDes!B45:B48,"Deplacement")+COUNTIFS(MKT_Mktg_ComDes!B71:B74,"Deplacement")+COUNTIFS(MKT_Mktg_ComDes!B97:B100,"Deplacement")+COUNTIFS(MKT_Mktg_ComDes!B123:B126,"Deplacement")+COUNTIFS(MKT_Mktg_ComDes!B154:B157,"Deplacement")+COUNTIFS(MKT_Mktg_ComDes!B180:B183,"Deplacement")+COUNTIFS(MKT_Mktg_ComDes!B206:B209,"Deplacement")+COUNTIFS(MKT_Mktg_ComDes!B232:B235,"Deplacement")+COUNTIFS(MKT_Mktg_ComDes!B258:B261,"Deplacement")</f>
        <v>0</v>
      </c>
      <c r="F19" s="28" t="n">
        <f aca="false">COUNTIFS(MKT_Mktg_ComDes!D19:D22,"Critique")+COUNTIFS(MKT_Mktg_ComDes!D45:D48,"Critique")+COUNTIFS(MKT_Mktg_ComDes!D71:D74,"Critique")+COUNTIFS(MKT_Mktg_ComDes!D97:D100,"Critique")+COUNTIFS(MKT_Mktg_ComDes!D123:D126,"Critique")+COUNTIFS(MKT_Mktg_ComDes!D154:D157,"Critique")+COUNTIFS(MKT_Mktg_ComDes!D180:D183,"Critique")+COUNTIFS(MKT_Mktg_ComDes!D206:D209,"Critique")+COUNTIFS(MKT_Mktg_ComDes!D232:D235,"Critique")+COUNTIFS(MKT_Mktg_ComDes!D258:D261,"Critique")</f>
        <v>0</v>
      </c>
      <c r="G19" s="28" t="n">
        <f aca="false">COUNTIFS(MKT_Mktg_ComDes!D19:D22,"Haute")+COUNTIFS(MKT_Mktg_ComDes!D45:D48,"Haute")+COUNTIFS(MKT_Mktg_ComDes!D71:D74,"Haute")+COUNTIFS(MKT_Mktg_ComDes!D97:D100,"Haute")+COUNTIFS(MKT_Mktg_ComDes!D123:D126,"Haute")+COUNTIFS(MKT_Mktg_ComDes!D154:D157,"Haute")+COUNTIFS(MKT_Mktg_ComDes!D180:D183,"Haute")+COUNTIFS(MKT_Mktg_ComDes!D206:D209,"Haute")+COUNTIFS(MKT_Mktg_ComDes!D232:D235,"Haute")+COUNTIFS(MKT_Mktg_ComDes!D258:D261,"Haute")</f>
        <v>0</v>
      </c>
      <c r="H19" s="26"/>
    </row>
    <row r="20" customFormat="false" ht="21.75" hidden="false" customHeight="true" outlineLevel="0" collapsed="false">
      <c r="A20" s="37" t="s">
        <v>90</v>
      </c>
      <c r="B20" s="33" t="n">
        <f aca="false">SUM(B16:B19)</f>
        <v>0</v>
      </c>
      <c r="C20" s="33" t="n">
        <f aca="false">SUM(C16:C19)</f>
        <v>0</v>
      </c>
      <c r="D20" s="33" t="n">
        <f aca="false">SUM(D16:D19)</f>
        <v>0</v>
      </c>
      <c r="E20" s="33" t="n">
        <f aca="false">SUM(E16:E19)</f>
        <v>0</v>
      </c>
      <c r="F20" s="33" t="n">
        <f aca="false">SUM(F16:F19)</f>
        <v>0</v>
      </c>
      <c r="G20" s="33" t="n">
        <f aca="false">SUM(G16:G19)</f>
        <v>1</v>
      </c>
      <c r="H20" s="26"/>
    </row>
    <row r="21" customFormat="false" ht="21.75" hidden="false" customHeight="true" outlineLevel="0" collapsed="false">
      <c r="A21" s="30"/>
      <c r="B21" s="31"/>
      <c r="C21" s="31"/>
      <c r="D21" s="31"/>
      <c r="E21" s="31"/>
      <c r="F21" s="31"/>
      <c r="G21" s="31"/>
      <c r="H21" s="26"/>
    </row>
    <row r="22" customFormat="false" ht="21.75" hidden="false" customHeight="true" outlineLevel="0" collapsed="false">
      <c r="A22" s="38" t="s">
        <v>97</v>
      </c>
      <c r="B22" s="38"/>
      <c r="C22" s="38"/>
      <c r="D22" s="38"/>
      <c r="E22" s="38"/>
      <c r="F22" s="31"/>
      <c r="G22" s="31"/>
      <c r="H22" s="26"/>
    </row>
    <row r="23" customFormat="false" ht="21.75" hidden="false" customHeight="true" outlineLevel="0" collapsed="false">
      <c r="A23" s="39" t="s">
        <v>79</v>
      </c>
      <c r="B23" s="39" t="s">
        <v>98</v>
      </c>
      <c r="C23" s="39" t="s">
        <v>99</v>
      </c>
      <c r="D23" s="39" t="s">
        <v>100</v>
      </c>
      <c r="E23" s="39" t="s">
        <v>101</v>
      </c>
      <c r="F23" s="31"/>
      <c r="G23" s="31"/>
      <c r="H23" s="26"/>
    </row>
    <row r="24" customFormat="false" ht="21.75" hidden="false" customHeight="true" outlineLevel="0" collapsed="false">
      <c r="A24" s="40" t="s">
        <v>86</v>
      </c>
      <c r="B24" s="41" t="n">
        <f aca="false">COUNTIFS(TECH_RnD!F26:F29,"Prioritaire")+COUNTIFS(TECH_RnD!F26:F29,"Important")+COUNTIFS(TECH_RnD!F26:F29,"Planifie")+COUNTIFS(TECH_RnD!F52:F55,"Prioritaire")+COUNTIFS(TECH_RnD!F52:F55,"Important")+COUNTIFS(TECH_RnD!F52:F55,"Planifie")+COUNTIFS(TECH_RnD!F78:F81,"Prioritaire")+COUNTIFS(TECH_RnD!F78:F81,"Important")+COUNTIFS(TECH_RnD!F78:F81,"Planifie")+COUNTIFS(TECH_RnD!F104:F107,"Prioritaire")+COUNTIFS(TECH_RnD!F104:F107,"Important")+COUNTIFS(TECH_RnD!F104:F107,"Planifie")+COUNTIFS(TECH_RnD!F130:F133,"Prioritaire")+COUNTIFS(TECH_RnD!F130:F133,"Important")+COUNTIFS(TECH_RnD!F130:F133,"Planifie")</f>
        <v>0</v>
      </c>
      <c r="C24" s="41" t="n">
        <f aca="false">COUNTIFS(TECH_RnD!F26:F29,"Prioritaire")+COUNTIFS(TECH_RnD!F52:F55,"Prioritaire")+COUNTIFS(TECH_RnD!F78:F81,"Prioritaire")+COUNTIFS(TECH_RnD!F104:F107,"Prioritaire")+COUNTIFS(TECH_RnD!F130:F133,"Prioritaire")</f>
        <v>0</v>
      </c>
      <c r="D24" s="41" t="n">
        <f aca="false">COUNTIFS(TECH_RnD!F26:F29,"Important")+COUNTIFS(TECH_RnD!F52:F55,"Important")+COUNTIFS(TECH_RnD!F78:F81,"Important")+COUNTIFS(TECH_RnD!F104:F107,"Important")+COUNTIFS(TECH_RnD!F130:F133,"Important")</f>
        <v>0</v>
      </c>
      <c r="E24" s="41" t="n">
        <f aca="false">COUNTIFS(TECH_RnD!F26:F29,"Planifie")+COUNTIFS(TECH_RnD!F52:F55,"Planifie")+COUNTIFS(TECH_RnD!F78:F81,"Planifie")+COUNTIFS(TECH_RnD!F104:F107,"Planifie")+COUNTIFS(TECH_RnD!F130:F133,"Planifie")</f>
        <v>0</v>
      </c>
      <c r="F24" s="31"/>
      <c r="G24" s="31"/>
      <c r="H24" s="26"/>
    </row>
    <row r="25" customFormat="false" ht="21.75" hidden="false" customHeight="true" outlineLevel="0" collapsed="false">
      <c r="A25" s="27" t="s">
        <v>87</v>
      </c>
      <c r="B25" s="28" t="n">
        <f aca="false">COUNTIFS(TECH_DSI_Infra!F26:F29,"Prioritaire")+COUNTIFS(TECH_DSI_Infra!F26:F29,"Important")+COUNTIFS(TECH_DSI_Infra!F26:F29,"Planifie")+COUNTIFS(TECH_DSI_Infra!F52:F55,"Prioritaire")+COUNTIFS(TECH_DSI_Infra!F52:F55,"Important")+COUNTIFS(TECH_DSI_Infra!F52:F55,"Planifie")+COUNTIFS(TECH_DSI_Infra!F78:F81,"Prioritaire")+COUNTIFS(TECH_DSI_Infra!F78:F81,"Important")+COUNTIFS(TECH_DSI_Infra!F78:F81,"Planifie")+COUNTIFS(TECH_DSI_Infra!F104:F107,"Prioritaire")+COUNTIFS(TECH_DSI_Infra!F104:F107,"Important")+COUNTIFS(TECH_DSI_Infra!F104:F107,"Planifie")+COUNTIFS(TECH_DSI_Infra!F130:F133,"Prioritaire")+COUNTIFS(TECH_DSI_Infra!F130:F133,"Important")+COUNTIFS(TECH_DSI_Infra!F130:F133,"Planifie")+COUNTIFS(TECH_DSI_Infra!F161:F164,"Prioritaire")+COUNTIFS(TECH_DSI_Infra!F161:F164,"Important")+COUNTIFS(TECH_DSI_Infra!F161:F164,"Planifie")+COUNTIFS(TECH_DSI_Infra!F187:F190,"Prioritaire")+COUNTIFS(TECH_DSI_Infra!F187:F190,"Important")+COUNTIFS(TECH_DSI_Infra!F187:F190,"Planifie")+COUNTIFS(TECH_DSI_Infra!F213:F216,"Prioritaire")+COUNTIFS(TECH_DSI_Infra!F213:F216,"Important")+COUNTIFS(TECH_DSI_Infra!F213:F216,"Planifie")+COUNTIFS(TECH_DSI_Infra!F239:F242,"Prioritaire")+COUNTIFS(TECH_DSI_Infra!F239:F242,"Important")+COUNTIFS(TECH_DSI_Infra!F239:F242,"Planifie")+COUNTIFS(TECH_DSI_Infra!F265:F268,"Prioritaire")+COUNTIFS(TECH_DSI_Infra!F265:F268,"Important")+COUNTIFS(TECH_DSI_Infra!F265:F268,"Planifie")</f>
        <v>1</v>
      </c>
      <c r="C25" s="28" t="n">
        <f aca="false">COUNTIFS(TECH_DSI_Infra!F26:F29,"Prioritaire")+COUNTIFS(TECH_DSI_Infra!F52:F55,"Prioritaire")+COUNTIFS(TECH_DSI_Infra!F78:F81,"Prioritaire")+COUNTIFS(TECH_DSI_Infra!F104:F107,"Prioritaire")+COUNTIFS(TECH_DSI_Infra!F130:F133,"Prioritaire")+COUNTIFS(TECH_DSI_Infra!F161:F164,"Prioritaire")+COUNTIFS(TECH_DSI_Infra!F187:F190,"Prioritaire")+COUNTIFS(TECH_DSI_Infra!F213:F216,"Prioritaire")+COUNTIFS(TECH_DSI_Infra!F239:F242,"Prioritaire")+COUNTIFS(TECH_DSI_Infra!F265:F268,"Prioritaire")</f>
        <v>0</v>
      </c>
      <c r="D25" s="28" t="n">
        <f aca="false">COUNTIFS(TECH_DSI_Infra!F26:F29,"Important")+COUNTIFS(TECH_DSI_Infra!F52:F55,"Important")+COUNTIFS(TECH_DSI_Infra!F78:F81,"Important")+COUNTIFS(TECH_DSI_Infra!F104:F107,"Important")+COUNTIFS(TECH_DSI_Infra!F130:F133,"Important")+COUNTIFS(TECH_DSI_Infra!F161:F164,"Important")+COUNTIFS(TECH_DSI_Infra!F187:F190,"Important")+COUNTIFS(TECH_DSI_Infra!F213:F216,"Important")+COUNTIFS(TECH_DSI_Infra!F239:F242,"Important")+COUNTIFS(TECH_DSI_Infra!F265:F268,"Important")</f>
        <v>1</v>
      </c>
      <c r="E25" s="28" t="n">
        <f aca="false">COUNTIFS(TECH_DSI_Infra!F26:F29,"Planifie")+COUNTIFS(TECH_DSI_Infra!F52:F55,"Planifie")+COUNTIFS(TECH_DSI_Infra!F78:F81,"Planifie")+COUNTIFS(TECH_DSI_Infra!F104:F107,"Planifie")+COUNTIFS(TECH_DSI_Infra!F130:F133,"Planifie")+COUNTIFS(TECH_DSI_Infra!F161:F164,"Planifie")+COUNTIFS(TECH_DSI_Infra!F187:F190,"Planifie")+COUNTIFS(TECH_DSI_Infra!F213:F216,"Planifie")+COUNTIFS(TECH_DSI_Infra!F239:F242,"Planifie")+COUNTIFS(TECH_DSI_Infra!F265:F268,"Planifie")</f>
        <v>0</v>
      </c>
      <c r="F25" s="31"/>
      <c r="G25" s="31"/>
      <c r="H25" s="26"/>
    </row>
    <row r="26" customFormat="false" ht="21.75" hidden="false" customHeight="true" outlineLevel="0" collapsed="false">
      <c r="A26" s="40" t="s">
        <v>88</v>
      </c>
      <c r="B26" s="41" t="n">
        <f aca="false">COUNTIFS(OPS_Commer_Support!F26:F29,"Prioritaire")+COUNTIFS(OPS_Commer_Support!F26:F29,"Important")+COUNTIFS(OPS_Commer_Support!F26:F29,"Planifie")+COUNTIFS(OPS_Commer_Support!F52:F55,"Prioritaire")+COUNTIFS(OPS_Commer_Support!F52:F55,"Important")+COUNTIFS(OPS_Commer_Support!F52:F55,"Planifie")+COUNTIFS(OPS_Commer_Support!F78:F81,"Prioritaire")+COUNTIFS(OPS_Commer_Support!F78:F81,"Important")+COUNTIFS(OPS_Commer_Support!F78:F81,"Planifie")+COUNTIFS(OPS_Commer_Support!F104:F107,"Prioritaire")+COUNTIFS(OPS_Commer_Support!F104:F107,"Important")+COUNTIFS(OPS_Commer_Support!F104:F107,"Planifie")+COUNTIFS(OPS_Commer_Support!F130:F133,"Prioritaire")+COUNTIFS(OPS_Commer_Support!F130:F133,"Important")+COUNTIFS(OPS_Commer_Support!F130:F133,"Planifie")+COUNTIFS(OPS_Commer_Support!F161:F164,"Prioritaire")+COUNTIFS(OPS_Commer_Support!F161:F164,"Important")+COUNTIFS(OPS_Commer_Support!F161:F164,"Planifie")+COUNTIFS(OPS_Commer_Support!F187:F190,"Prioritaire")+COUNTIFS(OPS_Commer_Support!F187:F190,"Important")+COUNTIFS(OPS_Commer_Support!F187:F190,"Planifie")+COUNTIFS(OPS_Commer_Support!F213:F216,"Prioritaire")+COUNTIFS(OPS_Commer_Support!F213:F216,"Important")+COUNTIFS(OPS_Commer_Support!F213:F216,"Planifie")+COUNTIFS(OPS_Commer_Support!F239:F242,"Prioritaire")+COUNTIFS(OPS_Commer_Support!F239:F242,"Important")+COUNTIFS(OPS_Commer_Support!F239:F242,"Planifie")+COUNTIFS(OPS_Commer_Support!F265:F268,"Prioritaire")+COUNTIFS(OPS_Commer_Support!F265:F268,"Important")+COUNTIFS(OPS_Commer_Support!F265:F268,"Planifie")</f>
        <v>0</v>
      </c>
      <c r="C26" s="41" t="n">
        <f aca="false">COUNTIFS(OPS_Commer_Support!F26:F29,"Prioritaire")+COUNTIFS(OPS_Commer_Support!F52:F55,"Prioritaire")+COUNTIFS(OPS_Commer_Support!F78:F81,"Prioritaire")+COUNTIFS(OPS_Commer_Support!F104:F107,"Prioritaire")+COUNTIFS(OPS_Commer_Support!F130:F133,"Prioritaire")+COUNTIFS(OPS_Commer_Support!F161:F164,"Prioritaire")+COUNTIFS(OPS_Commer_Support!F187:F190,"Prioritaire")+COUNTIFS(OPS_Commer_Support!F213:F216,"Prioritaire")+COUNTIFS(OPS_Commer_Support!F239:F242,"Prioritaire")+COUNTIFS(OPS_Commer_Support!F265:F268,"Prioritaire")</f>
        <v>0</v>
      </c>
      <c r="D26" s="41" t="n">
        <f aca="false">COUNTIFS(OPS_Commer_Support!F26:F29,"Important")+COUNTIFS(OPS_Commer_Support!F52:F55,"Important")+COUNTIFS(OPS_Commer_Support!F78:F81,"Important")+COUNTIFS(OPS_Commer_Support!F104:F107,"Important")+COUNTIFS(OPS_Commer_Support!F130:F133,"Important")+COUNTIFS(OPS_Commer_Support!F161:F164,"Important")+COUNTIFS(OPS_Commer_Support!F187:F190,"Important")+COUNTIFS(OPS_Commer_Support!F213:F216,"Important")+COUNTIFS(OPS_Commer_Support!F239:F242,"Important")+COUNTIFS(OPS_Commer_Support!F265:F268,"Important")</f>
        <v>0</v>
      </c>
      <c r="E26" s="41" t="n">
        <f aca="false">COUNTIFS(OPS_Commer_Support!F26:F29,"Planifie")+COUNTIFS(OPS_Commer_Support!F52:F55,"Planifie")+COUNTIFS(OPS_Commer_Support!F78:F81,"Planifie")+COUNTIFS(OPS_Commer_Support!F104:F107,"Planifie")+COUNTIFS(OPS_Commer_Support!F130:F133,"Planifie")+COUNTIFS(OPS_Commer_Support!F161:F164,"Planifie")+COUNTIFS(OPS_Commer_Support!F187:F190,"Planifie")+COUNTIFS(OPS_Commer_Support!F213:F216,"Planifie")+COUNTIFS(OPS_Commer_Support!F239:F242,"Planifie")+COUNTIFS(OPS_Commer_Support!F265:F268,"Planifie")</f>
        <v>0</v>
      </c>
      <c r="F26" s="42"/>
      <c r="G26" s="42"/>
      <c r="H26" s="34"/>
    </row>
    <row r="27" customFormat="false" ht="15" hidden="false" customHeight="false" outlineLevel="0" collapsed="false">
      <c r="A27" s="27" t="s">
        <v>89</v>
      </c>
      <c r="B27" s="28" t="n">
        <f aca="false">COUNTIFS(MKT_Mktg_ComDes!F26:F29,"Prioritaire")+COUNTIFS(MKT_Mktg_ComDes!F26:F29,"Important")+COUNTIFS(MKT_Mktg_ComDes!F26:F29,"Planifie")+COUNTIFS(MKT_Mktg_ComDes!F52:F55,"Prioritaire")+COUNTIFS(MKT_Mktg_ComDes!F52:F55,"Important")+COUNTIFS(MKT_Mktg_ComDes!F52:F55,"Planifie")+COUNTIFS(MKT_Mktg_ComDes!F78:F81,"Prioritaire")+COUNTIFS(MKT_Mktg_ComDes!F78:F81,"Important")+COUNTIFS(MKT_Mktg_ComDes!F78:F81,"Planifie")+COUNTIFS(MKT_Mktg_ComDes!F104:F107,"Prioritaire")+COUNTIFS(MKT_Mktg_ComDes!F104:F107,"Important")+COUNTIFS(MKT_Mktg_ComDes!F104:F107,"Planifie")+COUNTIFS(MKT_Mktg_ComDes!F130:F133,"Prioritaire")+COUNTIFS(MKT_Mktg_ComDes!F130:F133,"Important")+COUNTIFS(MKT_Mktg_ComDes!F130:F133,"Planifie")+COUNTIFS(MKT_Mktg_ComDes!F161:F164,"Prioritaire")+COUNTIFS(MKT_Mktg_ComDes!F161:F164,"Important")+COUNTIFS(MKT_Mktg_ComDes!F161:F164,"Planifie")+COUNTIFS(MKT_Mktg_ComDes!F187:F190,"Prioritaire")+COUNTIFS(MKT_Mktg_ComDes!F187:F190,"Important")+COUNTIFS(MKT_Mktg_ComDes!F187:F190,"Planifie")+COUNTIFS(MKT_Mktg_ComDes!F213:F216,"Prioritaire")+COUNTIFS(MKT_Mktg_ComDes!F213:F216,"Important")+COUNTIFS(MKT_Mktg_ComDes!F213:F216,"Planifie")+COUNTIFS(MKT_Mktg_ComDes!F239:F242,"Prioritaire")+COUNTIFS(MKT_Mktg_ComDes!F239:F242,"Important")+COUNTIFS(MKT_Mktg_ComDes!F239:F242,"Planifie")+COUNTIFS(MKT_Mktg_ComDes!F265:F268,"Prioritaire")+COUNTIFS(MKT_Mktg_ComDes!F265:F268,"Important")+COUNTIFS(MKT_Mktg_ComDes!F265:F268,"Planifie")</f>
        <v>0</v>
      </c>
      <c r="C27" s="28" t="n">
        <f aca="false">COUNTIFS(MKT_Mktg_ComDes!F26:F29,"Prioritaire")+COUNTIFS(MKT_Mktg_ComDes!F52:F55,"Prioritaire")+COUNTIFS(MKT_Mktg_ComDes!F78:F81,"Prioritaire")+COUNTIFS(MKT_Mktg_ComDes!F104:F107,"Prioritaire")+COUNTIFS(MKT_Mktg_ComDes!F130:F133,"Prioritaire")+COUNTIFS(MKT_Mktg_ComDes!F161:F164,"Prioritaire")+COUNTIFS(MKT_Mktg_ComDes!F187:F190,"Prioritaire")+COUNTIFS(MKT_Mktg_ComDes!F213:F216,"Prioritaire")+COUNTIFS(MKT_Mktg_ComDes!F239:F242,"Prioritaire")+COUNTIFS(MKT_Mktg_ComDes!F265:F268,"Prioritaire")</f>
        <v>0</v>
      </c>
      <c r="D27" s="28" t="n">
        <f aca="false">COUNTIFS(MKT_Mktg_ComDes!F26:F29,"Important")+COUNTIFS(MKT_Mktg_ComDes!F52:F55,"Important")+COUNTIFS(MKT_Mktg_ComDes!F78:F81,"Important")+COUNTIFS(MKT_Mktg_ComDes!F104:F107,"Important")+COUNTIFS(MKT_Mktg_ComDes!F130:F133,"Important")+COUNTIFS(MKT_Mktg_ComDes!F161:F164,"Important")+COUNTIFS(MKT_Mktg_ComDes!F187:F190,"Important")+COUNTIFS(MKT_Mktg_ComDes!F213:F216,"Important")+COUNTIFS(MKT_Mktg_ComDes!F239:F242,"Important")+COUNTIFS(MKT_Mktg_ComDes!F265:F268,"Important")</f>
        <v>0</v>
      </c>
      <c r="E27" s="28" t="n">
        <f aca="false">COUNTIFS(MKT_Mktg_ComDes!F26:F29,"Planifie")+COUNTIFS(MKT_Mktg_ComDes!F52:F55,"Planifie")+COUNTIFS(MKT_Mktg_ComDes!F78:F81,"Planifie")+COUNTIFS(MKT_Mktg_ComDes!F104:F107,"Planifie")+COUNTIFS(MKT_Mktg_ComDes!F130:F133,"Planifie")+COUNTIFS(MKT_Mktg_ComDes!F161:F164,"Planifie")+COUNTIFS(MKT_Mktg_ComDes!F187:F190,"Planifie")+COUNTIFS(MKT_Mktg_ComDes!F213:F216,"Planifie")+COUNTIFS(MKT_Mktg_ComDes!F239:F242,"Planifie")+COUNTIFS(MKT_Mktg_ComDes!F265:F268,"Planifie")</f>
        <v>0</v>
      </c>
    </row>
    <row r="28" customFormat="false" ht="18" hidden="false" customHeight="true" outlineLevel="0" collapsed="false">
      <c r="A28" s="43" t="s">
        <v>90</v>
      </c>
      <c r="B28" s="39" t="n">
        <f aca="false">SUM(B24:B27)</f>
        <v>1</v>
      </c>
      <c r="C28" s="39" t="n">
        <f aca="false">SUM(C24:C27)</f>
        <v>0</v>
      </c>
      <c r="D28" s="39" t="n">
        <f aca="false">SUM(D24:D27)</f>
        <v>1</v>
      </c>
      <c r="E28" s="39" t="n">
        <f aca="false">SUM(E24:E27)</f>
        <v>0</v>
      </c>
    </row>
    <row r="29" customFormat="false" ht="25.5" hidden="false" customHeight="true" outlineLevel="0" collapsed="false">
      <c r="A29" s="23"/>
      <c r="B29" s="23"/>
      <c r="C29" s="23"/>
      <c r="D29" s="23"/>
      <c r="E29" s="23"/>
      <c r="F29" s="23"/>
    </row>
    <row r="30" customFormat="false" ht="21.75" hidden="false" customHeight="true" outlineLevel="0" collapsed="false">
      <c r="A30" s="30"/>
      <c r="B30" s="31"/>
      <c r="C30" s="31"/>
      <c r="D30" s="31"/>
      <c r="E30" s="31"/>
      <c r="F30" s="44"/>
    </row>
    <row r="31" customFormat="false" ht="21.75" hidden="false" customHeight="true" outlineLevel="0" collapsed="false">
      <c r="A31" s="30"/>
      <c r="B31" s="31"/>
      <c r="C31" s="31"/>
      <c r="D31" s="31"/>
      <c r="E31" s="31"/>
      <c r="F31" s="44"/>
    </row>
    <row r="32" customFormat="false" ht="21.75" hidden="false" customHeight="true" outlineLevel="0" collapsed="false">
      <c r="A32" s="30"/>
      <c r="B32" s="31"/>
      <c r="C32" s="31"/>
      <c r="D32" s="31"/>
      <c r="E32" s="31"/>
      <c r="F32" s="44"/>
    </row>
    <row r="33" customFormat="false" ht="21.75" hidden="false" customHeight="true" outlineLevel="0" collapsed="false">
      <c r="A33" s="30"/>
      <c r="B33" s="31"/>
      <c r="C33" s="31"/>
      <c r="D33" s="31"/>
      <c r="E33" s="31"/>
      <c r="F33" s="44"/>
    </row>
    <row r="34" customFormat="false" ht="21.75" hidden="false" customHeight="true" outlineLevel="0" collapsed="false">
      <c r="A34" s="30"/>
      <c r="B34" s="31"/>
      <c r="C34" s="31"/>
      <c r="D34" s="31"/>
      <c r="E34" s="31"/>
      <c r="F34" s="44"/>
    </row>
    <row r="35" customFormat="false" ht="21.75" hidden="false" customHeight="true" outlineLevel="0" collapsed="false">
      <c r="A35" s="30"/>
      <c r="B35" s="31"/>
      <c r="C35" s="31"/>
      <c r="D35" s="31"/>
      <c r="E35" s="31"/>
      <c r="F35" s="44"/>
    </row>
    <row r="36" customFormat="false" ht="21.75" hidden="false" customHeight="true" outlineLevel="0" collapsed="false">
      <c r="A36" s="30"/>
      <c r="B36" s="31"/>
      <c r="C36" s="31"/>
      <c r="D36" s="31"/>
      <c r="E36" s="31"/>
      <c r="F36" s="44"/>
    </row>
    <row r="37" customFormat="false" ht="21.75" hidden="false" customHeight="true" outlineLevel="0" collapsed="false">
      <c r="A37" s="45"/>
      <c r="B37" s="42"/>
      <c r="C37" s="42"/>
      <c r="D37" s="42"/>
      <c r="E37" s="42"/>
      <c r="F37" s="46"/>
    </row>
    <row r="40" customFormat="false" ht="21.75" hidden="false" customHeight="true" outlineLevel="0" collapsed="false">
      <c r="A40" s="47"/>
    </row>
    <row r="41" customFormat="false" ht="18" hidden="false" customHeight="true" outlineLevel="0" collapsed="false">
      <c r="A41" s="48" t="s">
        <v>102</v>
      </c>
      <c r="B41" s="48"/>
      <c r="C41" s="48"/>
      <c r="D41" s="48"/>
      <c r="E41" s="48"/>
      <c r="F41" s="48"/>
      <c r="G41" s="48"/>
      <c r="H41" s="48"/>
    </row>
    <row r="42" customFormat="false" ht="21.75" hidden="false" customHeight="true" outlineLevel="0" collapsed="false">
      <c r="A42" s="49" t="s">
        <v>103</v>
      </c>
      <c r="B42" s="49"/>
      <c r="C42" s="49"/>
      <c r="D42" s="49"/>
      <c r="E42" s="49"/>
      <c r="F42" s="49"/>
      <c r="G42" s="49"/>
      <c r="H42" s="49"/>
    </row>
    <row r="43" customFormat="false" ht="21.75" hidden="false" customHeight="true" outlineLevel="0" collapsed="false">
      <c r="A43" s="49"/>
      <c r="B43" s="49"/>
      <c r="C43" s="49"/>
      <c r="D43" s="49"/>
      <c r="E43" s="49"/>
      <c r="F43" s="49"/>
      <c r="G43" s="49"/>
      <c r="H43" s="49"/>
    </row>
    <row r="44" customFormat="false" ht="21.75" hidden="false" customHeight="true" outlineLevel="0" collapsed="false">
      <c r="A44" s="49"/>
      <c r="B44" s="49"/>
      <c r="C44" s="49"/>
      <c r="D44" s="49"/>
      <c r="E44" s="49"/>
      <c r="F44" s="49"/>
      <c r="G44" s="49"/>
      <c r="H44" s="49"/>
    </row>
    <row r="45" customFormat="false" ht="21.75" hidden="false" customHeight="true" outlineLevel="0" collapsed="false">
      <c r="A45" s="49"/>
      <c r="B45" s="49"/>
      <c r="C45" s="49"/>
      <c r="D45" s="49"/>
      <c r="E45" s="49"/>
      <c r="F45" s="49"/>
      <c r="G45" s="49"/>
      <c r="H45" s="49"/>
    </row>
    <row r="46" customFormat="false" ht="21.75" hidden="false" customHeight="true" outlineLevel="0" collapsed="false">
      <c r="A46" s="49"/>
      <c r="B46" s="49"/>
      <c r="C46" s="49"/>
      <c r="D46" s="49"/>
      <c r="E46" s="49"/>
      <c r="F46" s="49"/>
      <c r="G46" s="49"/>
      <c r="H46" s="49"/>
    </row>
    <row r="48" customFormat="false" ht="18" hidden="false" customHeight="true" outlineLevel="0" collapsed="false">
      <c r="A48" s="48" t="s">
        <v>104</v>
      </c>
      <c r="B48" s="48"/>
      <c r="C48" s="48"/>
      <c r="D48" s="48"/>
      <c r="E48" s="48"/>
      <c r="F48" s="48"/>
      <c r="G48" s="48"/>
      <c r="H48" s="48"/>
    </row>
    <row r="49" customFormat="false" ht="21.75" hidden="false" customHeight="true" outlineLevel="0" collapsed="false">
      <c r="A49" s="49" t="s">
        <v>103</v>
      </c>
      <c r="B49" s="49"/>
      <c r="C49" s="49"/>
      <c r="D49" s="49"/>
      <c r="E49" s="49"/>
      <c r="F49" s="49"/>
      <c r="G49" s="49"/>
      <c r="H49" s="49"/>
    </row>
    <row r="50" customFormat="false" ht="21.75" hidden="false" customHeight="true" outlineLevel="0" collapsed="false">
      <c r="A50" s="49"/>
      <c r="B50" s="49"/>
      <c r="C50" s="49"/>
      <c r="D50" s="49"/>
      <c r="E50" s="49"/>
      <c r="F50" s="49"/>
      <c r="G50" s="49"/>
      <c r="H50" s="49"/>
    </row>
    <row r="51" customFormat="false" ht="21.75" hidden="false" customHeight="true" outlineLevel="0" collapsed="false">
      <c r="A51" s="49"/>
      <c r="B51" s="49"/>
      <c r="C51" s="49"/>
      <c r="D51" s="49"/>
      <c r="E51" s="49"/>
      <c r="F51" s="49"/>
      <c r="G51" s="49"/>
      <c r="H51" s="49"/>
    </row>
    <row r="52" customFormat="false" ht="21.75" hidden="false" customHeight="true" outlineLevel="0" collapsed="false">
      <c r="A52" s="49"/>
      <c r="B52" s="49"/>
      <c r="C52" s="49"/>
      <c r="D52" s="49"/>
      <c r="E52" s="49"/>
      <c r="F52" s="49"/>
      <c r="G52" s="49"/>
      <c r="H52" s="49"/>
    </row>
    <row r="54" customFormat="false" ht="18" hidden="false" customHeight="true" outlineLevel="0" collapsed="false">
      <c r="A54" s="48" t="s">
        <v>105</v>
      </c>
      <c r="B54" s="48"/>
      <c r="C54" s="48"/>
      <c r="D54" s="48"/>
      <c r="E54" s="48"/>
      <c r="F54" s="48"/>
      <c r="G54" s="48"/>
      <c r="H54" s="48"/>
    </row>
    <row r="55" customFormat="false" ht="21.75" hidden="false" customHeight="true" outlineLevel="0" collapsed="false">
      <c r="A55" s="49" t="s">
        <v>103</v>
      </c>
      <c r="B55" s="49"/>
      <c r="C55" s="49"/>
      <c r="D55" s="49"/>
      <c r="E55" s="49"/>
      <c r="F55" s="49"/>
      <c r="G55" s="49"/>
      <c r="H55" s="49"/>
    </row>
    <row r="56" customFormat="false" ht="21.75" hidden="false" customHeight="true" outlineLevel="0" collapsed="false">
      <c r="A56" s="49"/>
      <c r="B56" s="49"/>
      <c r="C56" s="49"/>
      <c r="D56" s="49"/>
      <c r="E56" s="49"/>
      <c r="F56" s="49"/>
      <c r="G56" s="49"/>
      <c r="H56" s="49"/>
    </row>
    <row r="57" customFormat="false" ht="21.75" hidden="false" customHeight="true" outlineLevel="0" collapsed="false">
      <c r="A57" s="49"/>
      <c r="B57" s="49"/>
      <c r="C57" s="49"/>
      <c r="D57" s="49"/>
      <c r="E57" s="49"/>
      <c r="F57" s="49"/>
      <c r="G57" s="49"/>
      <c r="H57" s="49"/>
    </row>
    <row r="58" customFormat="false" ht="21.75" hidden="false" customHeight="true" outlineLevel="0" collapsed="false">
      <c r="A58" s="49"/>
      <c r="B58" s="49"/>
      <c r="C58" s="49"/>
      <c r="D58" s="49"/>
      <c r="E58" s="49"/>
      <c r="F58" s="49"/>
      <c r="G58" s="49"/>
      <c r="H58" s="49"/>
    </row>
    <row r="60" customFormat="false" ht="18" hidden="false" customHeight="true" outlineLevel="0" collapsed="false">
      <c r="A60" s="50" t="s">
        <v>106</v>
      </c>
      <c r="B60" s="50"/>
      <c r="C60" s="50"/>
      <c r="D60" s="50"/>
      <c r="E60" s="50"/>
      <c r="F60" s="50"/>
      <c r="G60" s="50"/>
      <c r="H60" s="50"/>
    </row>
    <row r="61" customFormat="false" ht="21.75" hidden="false" customHeight="true" outlineLevel="0" collapsed="false">
      <c r="A61" s="51" t="s">
        <v>103</v>
      </c>
      <c r="B61" s="51"/>
      <c r="C61" s="51"/>
      <c r="D61" s="51"/>
      <c r="E61" s="51"/>
      <c r="F61" s="51"/>
      <c r="G61" s="51"/>
      <c r="H61" s="51"/>
    </row>
    <row r="62" customFormat="false" ht="21.75" hidden="false" customHeight="true" outlineLevel="0" collapsed="false">
      <c r="A62" s="51"/>
      <c r="B62" s="51"/>
      <c r="C62" s="51"/>
      <c r="D62" s="51"/>
      <c r="E62" s="51"/>
      <c r="F62" s="51"/>
      <c r="G62" s="51"/>
      <c r="H62" s="51"/>
    </row>
    <row r="63" customFormat="false" ht="21.75" hidden="false" customHeight="true" outlineLevel="0" collapsed="false">
      <c r="A63" s="51"/>
      <c r="B63" s="51"/>
      <c r="C63" s="51"/>
      <c r="D63" s="51"/>
      <c r="E63" s="51"/>
      <c r="F63" s="51"/>
      <c r="G63" s="51"/>
      <c r="H63" s="51"/>
    </row>
    <row r="64" customFormat="false" ht="21.75" hidden="false" customHeight="true" outlineLevel="0" collapsed="false">
      <c r="A64" s="51"/>
      <c r="B64" s="51"/>
      <c r="C64" s="51"/>
      <c r="D64" s="51"/>
      <c r="E64" s="51"/>
      <c r="F64" s="51"/>
      <c r="G64" s="51"/>
      <c r="H64" s="51"/>
    </row>
    <row r="65" customFormat="false" ht="21.75" hidden="false" customHeight="true" outlineLevel="0" collapsed="false">
      <c r="A65" s="51"/>
      <c r="B65" s="51"/>
      <c r="C65" s="51"/>
      <c r="D65" s="51"/>
      <c r="E65" s="51"/>
      <c r="F65" s="51"/>
      <c r="G65" s="51"/>
      <c r="H65" s="51"/>
    </row>
    <row r="67" customFormat="false" ht="18" hidden="false" customHeight="true" outlineLevel="0" collapsed="false">
      <c r="A67" s="52" t="s">
        <v>107</v>
      </c>
      <c r="B67" s="52"/>
      <c r="C67" s="52"/>
      <c r="D67" s="52"/>
      <c r="E67" s="52"/>
      <c r="F67" s="52"/>
      <c r="G67" s="52"/>
      <c r="H67" s="52"/>
    </row>
    <row r="68" customFormat="false" ht="21.75" hidden="false" customHeight="true" outlineLevel="0" collapsed="false">
      <c r="A68" s="53" t="s">
        <v>103</v>
      </c>
      <c r="B68" s="53"/>
      <c r="C68" s="53"/>
      <c r="D68" s="53"/>
      <c r="E68" s="53"/>
      <c r="F68" s="53"/>
      <c r="G68" s="53"/>
      <c r="H68" s="53"/>
    </row>
    <row r="69" customFormat="false" ht="21.75" hidden="false" customHeight="true" outlineLevel="0" collapsed="false">
      <c r="A69" s="53"/>
      <c r="B69" s="53"/>
      <c r="C69" s="53"/>
      <c r="D69" s="53"/>
      <c r="E69" s="53"/>
      <c r="F69" s="53"/>
      <c r="G69" s="53"/>
      <c r="H69" s="53"/>
    </row>
    <row r="70" customFormat="false" ht="21.75" hidden="false" customHeight="true" outlineLevel="0" collapsed="false">
      <c r="A70" s="53"/>
      <c r="B70" s="53"/>
      <c r="C70" s="53"/>
      <c r="D70" s="53"/>
      <c r="E70" s="53"/>
      <c r="F70" s="53"/>
      <c r="G70" s="53"/>
      <c r="H70" s="53"/>
    </row>
    <row r="71" customFormat="false" ht="21.75" hidden="false" customHeight="true" outlineLevel="0" collapsed="false">
      <c r="A71" s="53"/>
      <c r="B71" s="53"/>
      <c r="C71" s="53"/>
      <c r="D71" s="53"/>
      <c r="E71" s="53"/>
      <c r="F71" s="53"/>
      <c r="G71" s="53"/>
      <c r="H71" s="53"/>
    </row>
    <row r="73" customFormat="false" ht="18" hidden="false" customHeight="true" outlineLevel="0" collapsed="false">
      <c r="A73" s="52" t="s">
        <v>108</v>
      </c>
      <c r="B73" s="52"/>
      <c r="C73" s="52"/>
      <c r="D73" s="52"/>
      <c r="E73" s="52"/>
      <c r="F73" s="52"/>
      <c r="G73" s="52"/>
      <c r="H73" s="52"/>
    </row>
    <row r="74" customFormat="false" ht="21.75" hidden="false" customHeight="true" outlineLevel="0" collapsed="false">
      <c r="A74" s="53" t="s">
        <v>103</v>
      </c>
      <c r="B74" s="53"/>
      <c r="C74" s="53"/>
      <c r="D74" s="53"/>
      <c r="E74" s="53"/>
      <c r="F74" s="53"/>
      <c r="G74" s="53"/>
      <c r="H74" s="53"/>
    </row>
    <row r="75" customFormat="false" ht="21.75" hidden="false" customHeight="true" outlineLevel="0" collapsed="false">
      <c r="A75" s="53"/>
      <c r="B75" s="53"/>
      <c r="C75" s="53"/>
      <c r="D75" s="53"/>
      <c r="E75" s="53"/>
      <c r="F75" s="53"/>
      <c r="G75" s="53"/>
      <c r="H75" s="53"/>
    </row>
    <row r="76" customFormat="false" ht="21.75" hidden="false" customHeight="true" outlineLevel="0" collapsed="false">
      <c r="A76" s="53"/>
      <c r="B76" s="53"/>
      <c r="C76" s="53"/>
      <c r="D76" s="53"/>
      <c r="E76" s="53"/>
      <c r="F76" s="53"/>
      <c r="G76" s="53"/>
      <c r="H76" s="53"/>
    </row>
    <row r="78" customFormat="false" ht="18" hidden="false" customHeight="true" outlineLevel="0" collapsed="false">
      <c r="A78" s="54" t="s">
        <v>109</v>
      </c>
      <c r="B78" s="54"/>
      <c r="C78" s="54"/>
      <c r="D78" s="54"/>
      <c r="E78" s="54"/>
      <c r="F78" s="54"/>
      <c r="G78" s="54"/>
      <c r="H78" s="54"/>
    </row>
    <row r="79" customFormat="false" ht="21.75" hidden="false" customHeight="true" outlineLevel="0" collapsed="false">
      <c r="A79" s="49" t="s">
        <v>103</v>
      </c>
      <c r="B79" s="49"/>
      <c r="C79" s="49"/>
      <c r="D79" s="49"/>
      <c r="E79" s="49"/>
      <c r="F79" s="49"/>
      <c r="G79" s="49"/>
      <c r="H79" s="49"/>
    </row>
    <row r="80" customFormat="false" ht="21.75" hidden="false" customHeight="true" outlineLevel="0" collapsed="false">
      <c r="A80" s="49"/>
      <c r="B80" s="49"/>
      <c r="C80" s="49"/>
      <c r="D80" s="49"/>
      <c r="E80" s="49"/>
      <c r="F80" s="49"/>
      <c r="G80" s="49"/>
      <c r="H80" s="49"/>
    </row>
    <row r="81" customFormat="false" ht="21.75" hidden="false" customHeight="true" outlineLevel="0" collapsed="false">
      <c r="A81" s="49"/>
      <c r="B81" s="49"/>
      <c r="C81" s="49"/>
      <c r="D81" s="49"/>
      <c r="E81" s="49"/>
      <c r="F81" s="49"/>
      <c r="G81" s="49"/>
      <c r="H81" s="49"/>
    </row>
    <row r="82" customFormat="false" ht="21.75" hidden="false" customHeight="true" outlineLevel="0" collapsed="false">
      <c r="A82" s="49"/>
      <c r="B82" s="49"/>
      <c r="C82" s="49"/>
      <c r="D82" s="49"/>
      <c r="E82" s="49"/>
      <c r="F82" s="49"/>
      <c r="G82" s="49"/>
      <c r="H82" s="49"/>
    </row>
    <row r="83" customFormat="false" ht="21.75" hidden="false" customHeight="true" outlineLevel="0" collapsed="false">
      <c r="A83" s="49"/>
      <c r="B83" s="49"/>
      <c r="C83" s="49"/>
      <c r="D83" s="49"/>
      <c r="E83" s="49"/>
      <c r="F83" s="49"/>
      <c r="G83" s="49"/>
      <c r="H83" s="49"/>
    </row>
  </sheetData>
  <mergeCells count="45">
    <mergeCell ref="A1:G1"/>
    <mergeCell ref="A2:G2"/>
    <mergeCell ref="A3:G3"/>
    <mergeCell ref="A4:G4"/>
    <mergeCell ref="A5:G5"/>
    <mergeCell ref="A6:G6"/>
    <mergeCell ref="A14:G14"/>
    <mergeCell ref="A22:E22"/>
    <mergeCell ref="A41:H41"/>
    <mergeCell ref="A42:H42"/>
    <mergeCell ref="A43:H43"/>
    <mergeCell ref="A44:H44"/>
    <mergeCell ref="A45:H45"/>
    <mergeCell ref="A46:H46"/>
    <mergeCell ref="A48:H48"/>
    <mergeCell ref="A49:H49"/>
    <mergeCell ref="A50:H50"/>
    <mergeCell ref="A51:H51"/>
    <mergeCell ref="A52:H52"/>
    <mergeCell ref="A54:H54"/>
    <mergeCell ref="A55:H55"/>
    <mergeCell ref="A56:H56"/>
    <mergeCell ref="A57:H57"/>
    <mergeCell ref="A58:H58"/>
    <mergeCell ref="A60:H60"/>
    <mergeCell ref="A61:H61"/>
    <mergeCell ref="A62:H62"/>
    <mergeCell ref="A63:H63"/>
    <mergeCell ref="A64:H64"/>
    <mergeCell ref="A65:H65"/>
    <mergeCell ref="A67:H67"/>
    <mergeCell ref="A68:H68"/>
    <mergeCell ref="A69:H69"/>
    <mergeCell ref="A70:H70"/>
    <mergeCell ref="A71:H71"/>
    <mergeCell ref="A73:H73"/>
    <mergeCell ref="A74:H74"/>
    <mergeCell ref="A75:H75"/>
    <mergeCell ref="A76:H76"/>
    <mergeCell ref="A78:H78"/>
    <mergeCell ref="A79:H79"/>
    <mergeCell ref="A80:H80"/>
    <mergeCell ref="A81:H81"/>
    <mergeCell ref="A82:H82"/>
    <mergeCell ref="A83:H8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12" min="3" style="0" width="8"/>
    <col collapsed="false" customWidth="true" hidden="false" outlineLevel="0" max="14" min="13" style="0" width="10"/>
  </cols>
  <sheetData>
    <row r="1" customFormat="false" ht="37.5" hidden="false" customHeight="true" outlineLevel="0" collapsed="false">
      <c r="A1" s="55" t="s">
        <v>110</v>
      </c>
      <c r="B1" s="55"/>
      <c r="C1" s="55"/>
      <c r="D1" s="55"/>
      <c r="E1" s="55"/>
      <c r="F1" s="55"/>
      <c r="G1" s="55"/>
      <c r="H1" s="55"/>
      <c r="I1" s="55"/>
      <c r="J1" s="55"/>
      <c r="K1" s="55"/>
      <c r="L1" s="55"/>
      <c r="M1" s="55"/>
      <c r="N1" s="55"/>
    </row>
    <row r="2" customFormat="false" ht="9.75" hidden="false" customHeight="true" outlineLevel="0" collapsed="false">
      <c r="A2" s="18"/>
      <c r="B2" s="18"/>
      <c r="C2" s="18"/>
      <c r="D2" s="18"/>
      <c r="E2" s="18"/>
      <c r="F2" s="18"/>
      <c r="G2" s="18"/>
      <c r="H2" s="18"/>
      <c r="I2" s="18"/>
      <c r="J2" s="18"/>
      <c r="K2" s="18"/>
      <c r="L2" s="18"/>
      <c r="M2" s="18"/>
      <c r="N2" s="18"/>
    </row>
    <row r="3" customFormat="false" ht="15.75" hidden="false" customHeight="true" outlineLevel="0" collapsed="false">
      <c r="A3" s="56" t="s">
        <v>111</v>
      </c>
      <c r="B3" s="56"/>
      <c r="C3" s="56"/>
      <c r="D3" s="56"/>
      <c r="E3" s="56"/>
      <c r="F3" s="56"/>
      <c r="G3" s="56"/>
      <c r="H3" s="56"/>
      <c r="I3" s="56"/>
      <c r="J3" s="56"/>
      <c r="K3" s="56"/>
      <c r="L3" s="56"/>
      <c r="M3" s="56"/>
      <c r="N3" s="56"/>
    </row>
    <row r="4" customFormat="false" ht="21.75" hidden="false" customHeight="true" outlineLevel="0" collapsed="false">
      <c r="A4" s="57" t="s">
        <v>112</v>
      </c>
      <c r="B4" s="57"/>
      <c r="C4" s="57"/>
      <c r="D4" s="57"/>
      <c r="E4" s="57"/>
      <c r="F4" s="57"/>
      <c r="G4" s="57"/>
      <c r="H4" s="57"/>
      <c r="I4" s="57"/>
      <c r="J4" s="57"/>
      <c r="K4" s="57"/>
      <c r="L4" s="57"/>
      <c r="M4" s="57"/>
      <c r="N4" s="57"/>
    </row>
    <row r="5" customFormat="false" ht="19.5" hidden="false" customHeight="true" outlineLevel="0" collapsed="false">
      <c r="A5" s="58" t="s">
        <v>113</v>
      </c>
      <c r="B5" s="59" t="s">
        <v>81</v>
      </c>
      <c r="C5" s="58" t="s">
        <v>82</v>
      </c>
      <c r="D5" s="60" t="s">
        <v>83</v>
      </c>
      <c r="E5" s="61" t="s">
        <v>114</v>
      </c>
      <c r="F5" s="60" t="s">
        <v>115</v>
      </c>
      <c r="G5" s="61" t="s">
        <v>116</v>
      </c>
    </row>
    <row r="6" customFormat="false" ht="45.75" hidden="false" customHeight="true" outlineLevel="0" collapsed="false">
      <c r="A6" s="62" t="str">
        <f aca="false">'SYNTHESE GLOBALE'!B15</f>
        <v>Total</v>
      </c>
      <c r="B6" s="63" t="str">
        <f aca="false">'SYNTHESE GLOBALE'!C15</f>
        <v>Arbitrages</v>
      </c>
      <c r="C6" s="62" t="str">
        <f aca="false">'SYNTHESE GLOBALE'!D15</f>
        <v>Besoins</v>
      </c>
      <c r="D6" s="64" t="str">
        <f aca="false">'SYNTHESE GLOBALE'!E15</f>
        <v>Deplacements</v>
      </c>
      <c r="E6" s="65" t="str">
        <f aca="false">'SYNTHESE GLOBALE'!F15</f>
        <v>Critiques</v>
      </c>
      <c r="F6" s="64" t="n">
        <f aca="false">'SYNTHESE GLOBALE'!B26</f>
        <v>0</v>
      </c>
      <c r="G6" s="65" t="n">
        <f aca="false">'SYNTHESE GLOBALE'!F26</f>
        <v>0</v>
      </c>
    </row>
    <row r="30" customFormat="false" ht="13.5" hidden="false" customHeight="true" outlineLevel="0" collapsed="false">
      <c r="A30" s="66"/>
    </row>
    <row r="31" customFormat="false" ht="27.75" hidden="false" customHeight="true" outlineLevel="0" collapsed="false">
      <c r="A31" s="67" t="s">
        <v>117</v>
      </c>
      <c r="B31" s="67"/>
      <c r="C31" s="67"/>
      <c r="D31" s="67"/>
      <c r="E31" s="67"/>
      <c r="F31" s="67"/>
      <c r="G31" s="67"/>
      <c r="H31" s="67"/>
      <c r="I31" s="67"/>
      <c r="J31" s="67"/>
      <c r="K31" s="67"/>
      <c r="L31" s="67"/>
      <c r="M31" s="67"/>
      <c r="N31" s="67"/>
    </row>
    <row r="32" customFormat="false" ht="18" hidden="false" customHeight="true" outlineLevel="0" collapsed="false">
      <c r="A32" s="68" t="s">
        <v>118</v>
      </c>
      <c r="B32" s="68"/>
      <c r="C32" s="68"/>
      <c r="D32" s="68"/>
      <c r="E32" s="68"/>
      <c r="F32" s="68"/>
      <c r="G32" s="68"/>
      <c r="H32" s="68"/>
      <c r="I32" s="68"/>
      <c r="J32" s="68"/>
      <c r="K32" s="68"/>
      <c r="L32" s="68"/>
      <c r="M32" s="68"/>
      <c r="N32" s="68"/>
    </row>
    <row r="33" customFormat="false" ht="21.75" hidden="false" customHeight="true" outlineLevel="0" collapsed="false">
      <c r="A33" s="69" t="s">
        <v>119</v>
      </c>
      <c r="B33" s="69" t="s">
        <v>120</v>
      </c>
      <c r="C33" s="70" t="s">
        <v>121</v>
      </c>
      <c r="D33" s="70" t="s">
        <v>122</v>
      </c>
      <c r="E33" s="70" t="s">
        <v>123</v>
      </c>
      <c r="F33" s="70" t="s">
        <v>124</v>
      </c>
      <c r="G33" s="70" t="s">
        <v>125</v>
      </c>
      <c r="H33" s="71" t="s">
        <v>126</v>
      </c>
      <c r="I33" s="71" t="s">
        <v>127</v>
      </c>
      <c r="J33" s="71" t="s">
        <v>128</v>
      </c>
      <c r="K33" s="71" t="s">
        <v>129</v>
      </c>
      <c r="L33" s="71" t="s">
        <v>130</v>
      </c>
      <c r="M33" s="72" t="s">
        <v>131</v>
      </c>
      <c r="N33" s="73" t="s">
        <v>132</v>
      </c>
    </row>
    <row r="34" customFormat="false" ht="18" hidden="false" customHeight="true" outlineLevel="0" collapsed="false">
      <c r="A34" s="74" t="s">
        <v>133</v>
      </c>
      <c r="B34" s="74"/>
      <c r="C34" s="74"/>
      <c r="D34" s="74"/>
      <c r="E34" s="74"/>
      <c r="F34" s="74"/>
      <c r="G34" s="74"/>
      <c r="H34" s="74"/>
      <c r="I34" s="74"/>
      <c r="J34" s="74"/>
      <c r="K34" s="74"/>
      <c r="L34" s="74"/>
      <c r="M34" s="74"/>
      <c r="N34" s="74"/>
    </row>
    <row r="35" customFormat="false" ht="18" hidden="false" customHeight="true" outlineLevel="0" collapsed="false">
      <c r="A35" s="75" t="s">
        <v>134</v>
      </c>
      <c r="B35" s="76" t="s">
        <v>86</v>
      </c>
      <c r="C35" s="77" t="n">
        <f aca="false">IF(A35="","",COUNTIF(TECH_RnD!B10:B14,"*"&amp;A35&amp;"*"))</f>
        <v>0</v>
      </c>
      <c r="D35" s="77" t="n">
        <f aca="false">IF(A35="","",COUNTIF(TECH_RnD!B36:B40,"*"&amp;A35&amp;"*"))</f>
        <v>0</v>
      </c>
      <c r="E35" s="77" t="n">
        <f aca="false">IF(A35="","",COUNTIF(TECH_RnD!B62:B66,"*"&amp;A35&amp;"*"))</f>
        <v>0</v>
      </c>
      <c r="F35" s="77" t="n">
        <f aca="false">IF(A35="","",COUNTIF(TECH_RnD!B88:B92,"*"&amp;A35&amp;"*"))</f>
        <v>0</v>
      </c>
      <c r="G35" s="77" t="n">
        <f aca="false">IF(A35="","",COUNTIF(TECH_RnD!B114:B118,"*"&amp;A35&amp;"*"))</f>
        <v>0</v>
      </c>
      <c r="H35" s="78" t="n">
        <f aca="false">IF(A35="","",COUNTIF(TECH_RnD!B18:B21,"*"&amp;A35&amp;"*"))</f>
        <v>0</v>
      </c>
      <c r="I35" s="78" t="n">
        <f aca="false">IF(A35="","",COUNTIF(TECH_RnD!B44:B47,"*"&amp;A35&amp;"*"))</f>
        <v>0</v>
      </c>
      <c r="J35" s="78" t="n">
        <f aca="false">IF(A35="","",COUNTIF(TECH_RnD!B70:B73,"*"&amp;A35&amp;"*"))</f>
        <v>0</v>
      </c>
      <c r="K35" s="78" t="n">
        <f aca="false">IF(A35="","",COUNTIF(TECH_RnD!B96:B99,"*"&amp;A35&amp;"*"))</f>
        <v>0</v>
      </c>
      <c r="L35" s="78" t="n">
        <f aca="false">IF(A35="","",COUNTIF(TECH_RnD!B122:B125,"*"&amp;A35&amp;"*"))</f>
        <v>0</v>
      </c>
      <c r="M35" s="79" t="n">
        <f aca="false">IF(A35="","",SUM(C35:G35))</f>
        <v>0</v>
      </c>
      <c r="N35" s="80" t="n">
        <f aca="false">IF(A35="","",SUM(H35:L35))</f>
        <v>0</v>
      </c>
    </row>
    <row r="36" customFormat="false" ht="18" hidden="false" customHeight="true" outlineLevel="0" collapsed="false">
      <c r="A36" s="27" t="s">
        <v>135</v>
      </c>
      <c r="B36" s="28" t="s">
        <v>86</v>
      </c>
      <c r="C36" s="77" t="n">
        <f aca="false">IF(A36="","",COUNTIF(TECH_RnD!B10:B14,"*"&amp;A36&amp;"*"))</f>
        <v>0</v>
      </c>
      <c r="D36" s="77" t="n">
        <f aca="false">IF(A36="","",COUNTIF(TECH_RnD!B36:B40,"*"&amp;A36&amp;"*"))</f>
        <v>0</v>
      </c>
      <c r="E36" s="77" t="n">
        <f aca="false">IF(A36="","",COUNTIF(TECH_RnD!B62:B66,"*"&amp;A36&amp;"*"))</f>
        <v>0</v>
      </c>
      <c r="F36" s="77" t="n">
        <f aca="false">IF(A36="","",COUNTIF(TECH_RnD!B88:B92,"*"&amp;A36&amp;"*"))</f>
        <v>0</v>
      </c>
      <c r="G36" s="77" t="n">
        <f aca="false">IF(A36="","",COUNTIF(TECH_RnD!B114:B118,"*"&amp;A36&amp;"*"))</f>
        <v>0</v>
      </c>
      <c r="H36" s="78" t="n">
        <f aca="false">IF(A36="","",COUNTIF(TECH_RnD!B18:B21,"*"&amp;A36&amp;"*"))</f>
        <v>0</v>
      </c>
      <c r="I36" s="78" t="n">
        <f aca="false">IF(A36="","",COUNTIF(TECH_RnD!B44:B47,"*"&amp;A36&amp;"*"))</f>
        <v>0</v>
      </c>
      <c r="J36" s="78" t="n">
        <f aca="false">IF(A36="","",COUNTIF(TECH_RnD!B70:B73,"*"&amp;A36&amp;"*"))</f>
        <v>0</v>
      </c>
      <c r="K36" s="78" t="n">
        <f aca="false">IF(A36="","",COUNTIF(TECH_RnD!B96:B99,"*"&amp;A36&amp;"*"))</f>
        <v>0</v>
      </c>
      <c r="L36" s="78" t="n">
        <f aca="false">IF(A36="","",COUNTIF(TECH_RnD!B122:B125,"*"&amp;A36&amp;"*"))</f>
        <v>0</v>
      </c>
      <c r="M36" s="79" t="n">
        <f aca="false">IF(A36="","",SUM(C36:G36))</f>
        <v>0</v>
      </c>
      <c r="N36" s="80" t="n">
        <f aca="false">IF(A36="","",SUM(H36:L36))</f>
        <v>0</v>
      </c>
    </row>
    <row r="37" customFormat="false" ht="18" hidden="false" customHeight="true" outlineLevel="0" collapsed="false">
      <c r="A37" s="75" t="s">
        <v>136</v>
      </c>
      <c r="B37" s="76" t="s">
        <v>86</v>
      </c>
      <c r="C37" s="77" t="n">
        <f aca="false">IF(A37="","",COUNTIF(TECH_RnD!B10:B14,"*"&amp;A37&amp;"*"))</f>
        <v>0</v>
      </c>
      <c r="D37" s="77" t="n">
        <f aca="false">IF(A37="","",COUNTIF(TECH_RnD!B36:B40,"*"&amp;A37&amp;"*"))</f>
        <v>0</v>
      </c>
      <c r="E37" s="77" t="n">
        <f aca="false">IF(A37="","",COUNTIF(TECH_RnD!B62:B66,"*"&amp;A37&amp;"*"))</f>
        <v>0</v>
      </c>
      <c r="F37" s="77" t="n">
        <f aca="false">IF(A37="","",COUNTIF(TECH_RnD!B88:B92,"*"&amp;A37&amp;"*"))</f>
        <v>0</v>
      </c>
      <c r="G37" s="77" t="n">
        <f aca="false">IF(A37="","",COUNTIF(TECH_RnD!B114:B118,"*"&amp;A37&amp;"*"))</f>
        <v>0</v>
      </c>
      <c r="H37" s="78" t="n">
        <f aca="false">IF(A37="","",COUNTIF(TECH_RnD!B18:B21,"*"&amp;A37&amp;"*"))</f>
        <v>0</v>
      </c>
      <c r="I37" s="78" t="n">
        <f aca="false">IF(A37="","",COUNTIF(TECH_RnD!B44:B47,"*"&amp;A37&amp;"*"))</f>
        <v>0</v>
      </c>
      <c r="J37" s="78" t="n">
        <f aca="false">IF(A37="","",COUNTIF(TECH_RnD!B70:B73,"*"&amp;A37&amp;"*"))</f>
        <v>0</v>
      </c>
      <c r="K37" s="78" t="n">
        <f aca="false">IF(A37="","",COUNTIF(TECH_RnD!B96:B99,"*"&amp;A37&amp;"*"))</f>
        <v>0</v>
      </c>
      <c r="L37" s="78" t="n">
        <f aca="false">IF(A37="","",COUNTIF(TECH_RnD!B122:B125,"*"&amp;A37&amp;"*"))</f>
        <v>0</v>
      </c>
      <c r="M37" s="79" t="n">
        <f aca="false">IF(A37="","",SUM(C37:G37))</f>
        <v>0</v>
      </c>
      <c r="N37" s="80" t="n">
        <f aca="false">IF(A37="","",SUM(H37:L37))</f>
        <v>0</v>
      </c>
    </row>
    <row r="38" customFormat="false" ht="18" hidden="false" customHeight="true" outlineLevel="0" collapsed="false">
      <c r="A38" s="27" t="s">
        <v>137</v>
      </c>
      <c r="B38" s="28" t="s">
        <v>86</v>
      </c>
      <c r="C38" s="77" t="n">
        <f aca="false">IF(A38="","",COUNTIF(TECH_RnD!B10:B14,"*"&amp;A38&amp;"*"))</f>
        <v>0</v>
      </c>
      <c r="D38" s="77" t="n">
        <f aca="false">IF(A38="","",COUNTIF(TECH_RnD!B36:B40,"*"&amp;A38&amp;"*"))</f>
        <v>0</v>
      </c>
      <c r="E38" s="77" t="n">
        <f aca="false">IF(A38="","",COUNTIF(TECH_RnD!B62:B66,"*"&amp;A38&amp;"*"))</f>
        <v>0</v>
      </c>
      <c r="F38" s="77" t="n">
        <f aca="false">IF(A38="","",COUNTIF(TECH_RnD!B88:B92,"*"&amp;A38&amp;"*"))</f>
        <v>0</v>
      </c>
      <c r="G38" s="77" t="n">
        <f aca="false">IF(A38="","",COUNTIF(TECH_RnD!B114:B118,"*"&amp;A38&amp;"*"))</f>
        <v>0</v>
      </c>
      <c r="H38" s="78" t="n">
        <f aca="false">IF(A38="","",COUNTIF(TECH_RnD!B18:B21,"*"&amp;A38&amp;"*"))</f>
        <v>0</v>
      </c>
      <c r="I38" s="78" t="n">
        <f aca="false">IF(A38="","",COUNTIF(TECH_RnD!B44:B47,"*"&amp;A38&amp;"*"))</f>
        <v>0</v>
      </c>
      <c r="J38" s="78" t="n">
        <f aca="false">IF(A38="","",COUNTIF(TECH_RnD!B70:B73,"*"&amp;A38&amp;"*"))</f>
        <v>0</v>
      </c>
      <c r="K38" s="78" t="n">
        <f aca="false">IF(A38="","",COUNTIF(TECH_RnD!B96:B99,"*"&amp;A38&amp;"*"))</f>
        <v>0</v>
      </c>
      <c r="L38" s="78" t="n">
        <f aca="false">IF(A38="","",COUNTIF(TECH_RnD!B122:B125,"*"&amp;A38&amp;"*"))</f>
        <v>0</v>
      </c>
      <c r="M38" s="79" t="n">
        <f aca="false">IF(A38="","",SUM(C38:G38))</f>
        <v>0</v>
      </c>
      <c r="N38" s="80" t="n">
        <f aca="false">IF(A38="","",SUM(H38:L38))</f>
        <v>0</v>
      </c>
    </row>
    <row r="39" customFormat="false" ht="18" hidden="false" customHeight="true" outlineLevel="0" collapsed="false">
      <c r="A39" s="75" t="s">
        <v>138</v>
      </c>
      <c r="B39" s="76" t="s">
        <v>86</v>
      </c>
      <c r="C39" s="77" t="n">
        <f aca="false">IF(A39="","",COUNTIF(TECH_RnD!B10:B14,"*"&amp;A39&amp;"*"))</f>
        <v>0</v>
      </c>
      <c r="D39" s="77" t="n">
        <f aca="false">IF(A39="","",COUNTIF(TECH_RnD!B36:B40,"*"&amp;A39&amp;"*"))</f>
        <v>0</v>
      </c>
      <c r="E39" s="77" t="n">
        <f aca="false">IF(A39="","",COUNTIF(TECH_RnD!B62:B66,"*"&amp;A39&amp;"*"))</f>
        <v>0</v>
      </c>
      <c r="F39" s="77" t="n">
        <f aca="false">IF(A39="","",COUNTIF(TECH_RnD!B88:B92,"*"&amp;A39&amp;"*"))</f>
        <v>0</v>
      </c>
      <c r="G39" s="77" t="n">
        <f aca="false">IF(A39="","",COUNTIF(TECH_RnD!B114:B118,"*"&amp;A39&amp;"*"))</f>
        <v>0</v>
      </c>
      <c r="H39" s="78" t="n">
        <f aca="false">IF(A39="","",COUNTIF(TECH_RnD!B18:B21,"*"&amp;A39&amp;"*"))</f>
        <v>0</v>
      </c>
      <c r="I39" s="78" t="n">
        <f aca="false">IF(A39="","",COUNTIF(TECH_RnD!B44:B47,"*"&amp;A39&amp;"*"))</f>
        <v>0</v>
      </c>
      <c r="J39" s="78" t="n">
        <f aca="false">IF(A39="","",COUNTIF(TECH_RnD!B70:B73,"*"&amp;A39&amp;"*"))</f>
        <v>0</v>
      </c>
      <c r="K39" s="78" t="n">
        <f aca="false">IF(A39="","",COUNTIF(TECH_RnD!B96:B99,"*"&amp;A39&amp;"*"))</f>
        <v>0</v>
      </c>
      <c r="L39" s="78" t="n">
        <f aca="false">IF(A39="","",COUNTIF(TECH_RnD!B122:B125,"*"&amp;A39&amp;"*"))</f>
        <v>0</v>
      </c>
      <c r="M39" s="79" t="n">
        <f aca="false">IF(A39="","",SUM(C39:G39))</f>
        <v>0</v>
      </c>
      <c r="N39" s="80" t="n">
        <f aca="false">IF(A39="","",SUM(H39:L39))</f>
        <v>0</v>
      </c>
    </row>
    <row r="40" customFormat="false" ht="18" hidden="false" customHeight="true" outlineLevel="0" collapsed="false">
      <c r="A40" s="81"/>
      <c r="B40" s="28" t="s">
        <v>86</v>
      </c>
      <c r="C40" s="77" t="str">
        <f aca="false">IF(A40="","",COUNTIF(TECH_RnD!B10:B14,"*"&amp;A40&amp;"*"))</f>
        <v/>
      </c>
      <c r="D40" s="77" t="str">
        <f aca="false">IF(A40="","",COUNTIF(TECH_RnD!B36:B40,"*"&amp;A40&amp;"*"))</f>
        <v/>
      </c>
      <c r="E40" s="77" t="str">
        <f aca="false">IF(A40="","",COUNTIF(TECH_RnD!B62:B66,"*"&amp;A40&amp;"*"))</f>
        <v/>
      </c>
      <c r="F40" s="77" t="str">
        <f aca="false">IF(A40="","",COUNTIF(TECH_RnD!B88:B92,"*"&amp;A40&amp;"*"))</f>
        <v/>
      </c>
      <c r="G40" s="77" t="str">
        <f aca="false">IF(A40="","",COUNTIF(TECH_RnD!B114:B118,"*"&amp;A40&amp;"*"))</f>
        <v/>
      </c>
      <c r="H40" s="78" t="str">
        <f aca="false">IF(A40="","",COUNTIF(TECH_RnD!B18:B21,"*"&amp;A40&amp;"*"))</f>
        <v/>
      </c>
      <c r="I40" s="78" t="str">
        <f aca="false">IF(A40="","",COUNTIF(TECH_RnD!B44:B47,"*"&amp;A40&amp;"*"))</f>
        <v/>
      </c>
      <c r="J40" s="78" t="str">
        <f aca="false">IF(A40="","",COUNTIF(TECH_RnD!B70:B73,"*"&amp;A40&amp;"*"))</f>
        <v/>
      </c>
      <c r="K40" s="78" t="str">
        <f aca="false">IF(A40="","",COUNTIF(TECH_RnD!B96:B99,"*"&amp;A40&amp;"*"))</f>
        <v/>
      </c>
      <c r="L40" s="78" t="str">
        <f aca="false">IF(A40="","",COUNTIF(TECH_RnD!B122:B125,"*"&amp;A40&amp;"*"))</f>
        <v/>
      </c>
      <c r="M40" s="79" t="str">
        <f aca="false">IF(A40="","",SUM(C40:G40))</f>
        <v/>
      </c>
      <c r="N40" s="80" t="str">
        <f aca="false">IF(A40="","",SUM(H40:L40))</f>
        <v/>
      </c>
    </row>
    <row r="41" customFormat="false" ht="18" hidden="false" customHeight="true" outlineLevel="0" collapsed="false">
      <c r="A41" s="82"/>
      <c r="B41" s="76" t="s">
        <v>86</v>
      </c>
      <c r="C41" s="77" t="str">
        <f aca="false">IF(A41="","",COUNTIF(TECH_RnD!B10:B14,"*"&amp;A41&amp;"*"))</f>
        <v/>
      </c>
      <c r="D41" s="77" t="str">
        <f aca="false">IF(A41="","",COUNTIF(TECH_RnD!B36:B40,"*"&amp;A41&amp;"*"))</f>
        <v/>
      </c>
      <c r="E41" s="77" t="str">
        <f aca="false">IF(A41="","",COUNTIF(TECH_RnD!B62:B66,"*"&amp;A41&amp;"*"))</f>
        <v/>
      </c>
      <c r="F41" s="77" t="str">
        <f aca="false">IF(A41="","",COUNTIF(TECH_RnD!B88:B92,"*"&amp;A41&amp;"*"))</f>
        <v/>
      </c>
      <c r="G41" s="77" t="str">
        <f aca="false">IF(A41="","",COUNTIF(TECH_RnD!B114:B118,"*"&amp;A41&amp;"*"))</f>
        <v/>
      </c>
      <c r="H41" s="78" t="str">
        <f aca="false">IF(A41="","",COUNTIF(TECH_RnD!B18:B21,"*"&amp;A41&amp;"*"))</f>
        <v/>
      </c>
      <c r="I41" s="78" t="str">
        <f aca="false">IF(A41="","",COUNTIF(TECH_RnD!B44:B47,"*"&amp;A41&amp;"*"))</f>
        <v/>
      </c>
      <c r="J41" s="78" t="str">
        <f aca="false">IF(A41="","",COUNTIF(TECH_RnD!B70:B73,"*"&amp;A41&amp;"*"))</f>
        <v/>
      </c>
      <c r="K41" s="78" t="str">
        <f aca="false">IF(A41="","",COUNTIF(TECH_RnD!B96:B99,"*"&amp;A41&amp;"*"))</f>
        <v/>
      </c>
      <c r="L41" s="78" t="str">
        <f aca="false">IF(A41="","",COUNTIF(TECH_RnD!B122:B125,"*"&amp;A41&amp;"*"))</f>
        <v/>
      </c>
      <c r="M41" s="79" t="str">
        <f aca="false">IF(A41="","",SUM(C41:G41))</f>
        <v/>
      </c>
      <c r="N41" s="80" t="str">
        <f aca="false">IF(A41="","",SUM(H41:L41))</f>
        <v/>
      </c>
    </row>
    <row r="42" customFormat="false" ht="18" hidden="false" customHeight="true" outlineLevel="0" collapsed="false">
      <c r="A42" s="81"/>
      <c r="B42" s="28" t="s">
        <v>86</v>
      </c>
      <c r="C42" s="77" t="str">
        <f aca="false">IF(A42="","",COUNTIF(TECH_RnD!B10:B14,"*"&amp;A42&amp;"*"))</f>
        <v/>
      </c>
      <c r="D42" s="77" t="str">
        <f aca="false">IF(A42="","",COUNTIF(TECH_RnD!B36:B40,"*"&amp;A42&amp;"*"))</f>
        <v/>
      </c>
      <c r="E42" s="77" t="str">
        <f aca="false">IF(A42="","",COUNTIF(TECH_RnD!B62:B66,"*"&amp;A42&amp;"*"))</f>
        <v/>
      </c>
      <c r="F42" s="77" t="str">
        <f aca="false">IF(A42="","",COUNTIF(TECH_RnD!B88:B92,"*"&amp;A42&amp;"*"))</f>
        <v/>
      </c>
      <c r="G42" s="77" t="str">
        <f aca="false">IF(A42="","",COUNTIF(TECH_RnD!B114:B118,"*"&amp;A42&amp;"*"))</f>
        <v/>
      </c>
      <c r="H42" s="78" t="str">
        <f aca="false">IF(A42="","",COUNTIF(TECH_RnD!B18:B21,"*"&amp;A42&amp;"*"))</f>
        <v/>
      </c>
      <c r="I42" s="78" t="str">
        <f aca="false">IF(A42="","",COUNTIF(TECH_RnD!B44:B47,"*"&amp;A42&amp;"*"))</f>
        <v/>
      </c>
      <c r="J42" s="78" t="str">
        <f aca="false">IF(A42="","",COUNTIF(TECH_RnD!B70:B73,"*"&amp;A42&amp;"*"))</f>
        <v/>
      </c>
      <c r="K42" s="78" t="str">
        <f aca="false">IF(A42="","",COUNTIF(TECH_RnD!B96:B99,"*"&amp;A42&amp;"*"))</f>
        <v/>
      </c>
      <c r="L42" s="78" t="str">
        <f aca="false">IF(A42="","",COUNTIF(TECH_RnD!B122:B125,"*"&amp;A42&amp;"*"))</f>
        <v/>
      </c>
      <c r="M42" s="79" t="str">
        <f aca="false">IF(A42="","",SUM(C42:G42))</f>
        <v/>
      </c>
      <c r="N42" s="80" t="str">
        <f aca="false">IF(A42="","",SUM(H42:L42))</f>
        <v/>
      </c>
    </row>
    <row r="43" customFormat="false" ht="18" hidden="false" customHeight="true" outlineLevel="0" collapsed="false">
      <c r="A43" s="82"/>
      <c r="B43" s="76" t="s">
        <v>86</v>
      </c>
      <c r="C43" s="77" t="str">
        <f aca="false">IF(A43="","",COUNTIF(TECH_RnD!B10:B14,"*"&amp;A43&amp;"*"))</f>
        <v/>
      </c>
      <c r="D43" s="77" t="str">
        <f aca="false">IF(A43="","",COUNTIF(TECH_RnD!B36:B40,"*"&amp;A43&amp;"*"))</f>
        <v/>
      </c>
      <c r="E43" s="77" t="str">
        <f aca="false">IF(A43="","",COUNTIF(TECH_RnD!B62:B66,"*"&amp;A43&amp;"*"))</f>
        <v/>
      </c>
      <c r="F43" s="77" t="str">
        <f aca="false">IF(A43="","",COUNTIF(TECH_RnD!B88:B92,"*"&amp;A43&amp;"*"))</f>
        <v/>
      </c>
      <c r="G43" s="77" t="str">
        <f aca="false">IF(A43="","",COUNTIF(TECH_RnD!B114:B118,"*"&amp;A43&amp;"*"))</f>
        <v/>
      </c>
      <c r="H43" s="78" t="str">
        <f aca="false">IF(A43="","",COUNTIF(TECH_RnD!B18:B21,"*"&amp;A43&amp;"*"))</f>
        <v/>
      </c>
      <c r="I43" s="78" t="str">
        <f aca="false">IF(A43="","",COUNTIF(TECH_RnD!B44:B47,"*"&amp;A43&amp;"*"))</f>
        <v/>
      </c>
      <c r="J43" s="78" t="str">
        <f aca="false">IF(A43="","",COUNTIF(TECH_RnD!B70:B73,"*"&amp;A43&amp;"*"))</f>
        <v/>
      </c>
      <c r="K43" s="78" t="str">
        <f aca="false">IF(A43="","",COUNTIF(TECH_RnD!B96:B99,"*"&amp;A43&amp;"*"))</f>
        <v/>
      </c>
      <c r="L43" s="78" t="str">
        <f aca="false">IF(A43="","",COUNTIF(TECH_RnD!B122:B125,"*"&amp;A43&amp;"*"))</f>
        <v/>
      </c>
      <c r="M43" s="79" t="str">
        <f aca="false">IF(A43="","",SUM(C43:G43))</f>
        <v/>
      </c>
      <c r="N43" s="80" t="str">
        <f aca="false">IF(A43="","",SUM(H43:L43))</f>
        <v/>
      </c>
    </row>
    <row r="44" customFormat="false" ht="18" hidden="false" customHeight="true" outlineLevel="0" collapsed="false">
      <c r="A44" s="81"/>
      <c r="B44" s="28" t="s">
        <v>86</v>
      </c>
      <c r="C44" s="77" t="str">
        <f aca="false">IF(A44="","",COUNTIF(TECH_RnD!B10:B14,"*"&amp;A44&amp;"*"))</f>
        <v/>
      </c>
      <c r="D44" s="77" t="str">
        <f aca="false">IF(A44="","",COUNTIF(TECH_RnD!B36:B40,"*"&amp;A44&amp;"*"))</f>
        <v/>
      </c>
      <c r="E44" s="77" t="str">
        <f aca="false">IF(A44="","",COUNTIF(TECH_RnD!B62:B66,"*"&amp;A44&amp;"*"))</f>
        <v/>
      </c>
      <c r="F44" s="77" t="str">
        <f aca="false">IF(A44="","",COUNTIF(TECH_RnD!B88:B92,"*"&amp;A44&amp;"*"))</f>
        <v/>
      </c>
      <c r="G44" s="77" t="str">
        <f aca="false">IF(A44="","",COUNTIF(TECH_RnD!B114:B118,"*"&amp;A44&amp;"*"))</f>
        <v/>
      </c>
      <c r="H44" s="78" t="str">
        <f aca="false">IF(A44="","",COUNTIF(TECH_RnD!B18:B21,"*"&amp;A44&amp;"*"))</f>
        <v/>
      </c>
      <c r="I44" s="78" t="str">
        <f aca="false">IF(A44="","",COUNTIF(TECH_RnD!B44:B47,"*"&amp;A44&amp;"*"))</f>
        <v/>
      </c>
      <c r="J44" s="78" t="str">
        <f aca="false">IF(A44="","",COUNTIF(TECH_RnD!B70:B73,"*"&amp;A44&amp;"*"))</f>
        <v/>
      </c>
      <c r="K44" s="78" t="str">
        <f aca="false">IF(A44="","",COUNTIF(TECH_RnD!B96:B99,"*"&amp;A44&amp;"*"))</f>
        <v/>
      </c>
      <c r="L44" s="78" t="str">
        <f aca="false">IF(A44="","",COUNTIF(TECH_RnD!B122:B125,"*"&amp;A44&amp;"*"))</f>
        <v/>
      </c>
      <c r="M44" s="79" t="str">
        <f aca="false">IF(A44="","",SUM(C44:G44))</f>
        <v/>
      </c>
      <c r="N44" s="80" t="str">
        <f aca="false">IF(A44="","",SUM(H44:L44))</f>
        <v/>
      </c>
    </row>
    <row r="45" customFormat="false" ht="18" hidden="false" customHeight="true" outlineLevel="0" collapsed="false">
      <c r="A45" s="74" t="s">
        <v>139</v>
      </c>
      <c r="B45" s="74"/>
      <c r="C45" s="74"/>
      <c r="D45" s="74"/>
      <c r="E45" s="74"/>
      <c r="F45" s="74"/>
      <c r="G45" s="74"/>
      <c r="H45" s="74"/>
      <c r="I45" s="74"/>
      <c r="J45" s="74"/>
      <c r="K45" s="74"/>
      <c r="L45" s="74"/>
      <c r="M45" s="74"/>
      <c r="N45" s="74"/>
    </row>
    <row r="46" customFormat="false" ht="18" hidden="false" customHeight="true" outlineLevel="0" collapsed="false">
      <c r="A46" s="82" t="s">
        <v>140</v>
      </c>
      <c r="B46" s="76" t="s">
        <v>141</v>
      </c>
      <c r="C46" s="77" t="n">
        <f aca="false">IF(A46="","",COUNTIF(TECH_DSI_Infra!B10:B14,"*"&amp;A46&amp;"*")+COUNTIF(TECH_DSI_Infra!B145:B149,"*"&amp;A46&amp;"*"))</f>
        <v>0</v>
      </c>
      <c r="D46" s="77" t="n">
        <f aca="false">IF(A46="","",COUNTIF(TECH_DSI_Infra!B36:B40,"*"&amp;A46&amp;"*")+COUNTIF(TECH_DSI_Infra!B171:B175,"*"&amp;A46&amp;"*"))</f>
        <v>0</v>
      </c>
      <c r="E46" s="77" t="n">
        <f aca="false">IF(A46="","",COUNTIF(TECH_DSI_Infra!B62:B66,"*"&amp;A46&amp;"*")+COUNTIF(TECH_DSI_Infra!B197:B201,"*"&amp;A46&amp;"*"))</f>
        <v>0</v>
      </c>
      <c r="F46" s="77" t="n">
        <f aca="false">IF(A46="","",COUNTIF(TECH_DSI_Infra!B88:B92,"*"&amp;A46&amp;"*")+COUNTIF(TECH_DSI_Infra!B223:B227,"*"&amp;A46&amp;"*"))</f>
        <v>0</v>
      </c>
      <c r="G46" s="77" t="n">
        <f aca="false">IF(A46="","",COUNTIF(TECH_DSI_Infra!B114:B118,"*"&amp;A46&amp;"*")+COUNTIF(TECH_DSI_Infra!B249:B253,"*"&amp;A46&amp;"*"))</f>
        <v>0</v>
      </c>
      <c r="H46" s="78" t="n">
        <f aca="false">IF(A46="","",COUNTIF(TECH_DSI_Infra!B18:B21,"*"&amp;A46&amp;"*")+COUNTIF(TECH_DSI_Infra!B153:B156,"*"&amp;A46&amp;"*"))</f>
        <v>0</v>
      </c>
      <c r="I46" s="78" t="n">
        <f aca="false">IF(A46="","",COUNTIF(TECH_DSI_Infra!B44:B47,"*"&amp;A46&amp;"*")+COUNTIF(TECH_DSI_Infra!B179:B182,"*"&amp;A46&amp;"*"))</f>
        <v>0</v>
      </c>
      <c r="J46" s="78" t="n">
        <f aca="false">IF(A46="","",COUNTIF(TECH_DSI_Infra!B70:B73,"*"&amp;A46&amp;"*")+COUNTIF(TECH_DSI_Infra!B205:B208,"*"&amp;A46&amp;"*"))</f>
        <v>0</v>
      </c>
      <c r="K46" s="78" t="n">
        <f aca="false">IF(A46="","",COUNTIF(TECH_DSI_Infra!B96:B99,"*"&amp;A46&amp;"*")+COUNTIF(TECH_DSI_Infra!B231:B234,"*"&amp;A46&amp;"*"))</f>
        <v>0</v>
      </c>
      <c r="L46" s="78" t="n">
        <f aca="false">IF(A46="","",COUNTIF(TECH_DSI_Infra!B122:B125,"*"&amp;A46&amp;"*")+COUNTIF(TECH_DSI_Infra!B257:B260,"*"&amp;A46&amp;"*"))</f>
        <v>0</v>
      </c>
      <c r="M46" s="79" t="n">
        <f aca="false">IF(A46="","",SUM(C46:G46))</f>
        <v>0</v>
      </c>
      <c r="N46" s="80" t="n">
        <f aca="false">IF(A46="","",SUM(H46:L46))</f>
        <v>0</v>
      </c>
    </row>
    <row r="47" customFormat="false" ht="18" hidden="false" customHeight="true" outlineLevel="0" collapsed="false">
      <c r="A47" s="81"/>
      <c r="B47" s="28" t="s">
        <v>141</v>
      </c>
      <c r="C47" s="77" t="str">
        <f aca="false">IF(A47="","",COUNTIF(TECH_DSI_Infra!B10:B14,"*"&amp;A47&amp;"*")+COUNTIF(TECH_DSI_Infra!B145:B149,"*"&amp;A47&amp;"*"))</f>
        <v/>
      </c>
      <c r="D47" s="77" t="str">
        <f aca="false">IF(A47="","",COUNTIF(TECH_DSI_Infra!B36:B40,"*"&amp;A47&amp;"*")+COUNTIF(TECH_DSI_Infra!B171:B175,"*"&amp;A47&amp;"*"))</f>
        <v/>
      </c>
      <c r="E47" s="77" t="str">
        <f aca="false">IF(A47="","",COUNTIF(TECH_DSI_Infra!B62:B66,"*"&amp;A47&amp;"*")+COUNTIF(TECH_DSI_Infra!B197:B201,"*"&amp;A47&amp;"*"))</f>
        <v/>
      </c>
      <c r="F47" s="77" t="str">
        <f aca="false">IF(A47="","",COUNTIF(TECH_DSI_Infra!B88:B92,"*"&amp;A47&amp;"*")+COUNTIF(TECH_DSI_Infra!B223:B227,"*"&amp;A47&amp;"*"))</f>
        <v/>
      </c>
      <c r="G47" s="77" t="str">
        <f aca="false">IF(A47="","",COUNTIF(TECH_DSI_Infra!B114:B118,"*"&amp;A47&amp;"*")+COUNTIF(TECH_DSI_Infra!B249:B253,"*"&amp;A47&amp;"*"))</f>
        <v/>
      </c>
      <c r="H47" s="78" t="str">
        <f aca="false">IF(A47="","",COUNTIF(TECH_DSI_Infra!B18:B21,"*"&amp;A47&amp;"*")+COUNTIF(TECH_DSI_Infra!B153:B156,"*"&amp;A47&amp;"*"))</f>
        <v/>
      </c>
      <c r="I47" s="78" t="str">
        <f aca="false">IF(A47="","",COUNTIF(TECH_DSI_Infra!B44:B47,"*"&amp;A47&amp;"*")+COUNTIF(TECH_DSI_Infra!B179:B182,"*"&amp;A47&amp;"*"))</f>
        <v/>
      </c>
      <c r="J47" s="78" t="str">
        <f aca="false">IF(A47="","",COUNTIF(TECH_DSI_Infra!B70:B73,"*"&amp;A47&amp;"*")+COUNTIF(TECH_DSI_Infra!B205:B208,"*"&amp;A47&amp;"*"))</f>
        <v/>
      </c>
      <c r="K47" s="78" t="str">
        <f aca="false">IF(A47="","",COUNTIF(TECH_DSI_Infra!B96:B99,"*"&amp;A47&amp;"*")+COUNTIF(TECH_DSI_Infra!B231:B234,"*"&amp;A47&amp;"*"))</f>
        <v/>
      </c>
      <c r="L47" s="78" t="str">
        <f aca="false">IF(A47="","",COUNTIF(TECH_DSI_Infra!B122:B125,"*"&amp;A47&amp;"*")+COUNTIF(TECH_DSI_Infra!B257:B260,"*"&amp;A47&amp;"*"))</f>
        <v/>
      </c>
      <c r="M47" s="79" t="str">
        <f aca="false">IF(A47="","",SUM(C47:G47))</f>
        <v/>
      </c>
      <c r="N47" s="80" t="str">
        <f aca="false">IF(A47="","",SUM(H47:L47))</f>
        <v/>
      </c>
    </row>
    <row r="48" customFormat="false" ht="18" hidden="false" customHeight="true" outlineLevel="0" collapsed="false">
      <c r="A48" s="82"/>
      <c r="B48" s="76" t="s">
        <v>141</v>
      </c>
      <c r="C48" s="77" t="str">
        <f aca="false">IF(A48="","",COUNTIF(TECH_DSI_Infra!B10:B14,"*"&amp;A48&amp;"*")+COUNTIF(TECH_DSI_Infra!B145:B149,"*"&amp;A48&amp;"*"))</f>
        <v/>
      </c>
      <c r="D48" s="77" t="str">
        <f aca="false">IF(A48="","",COUNTIF(TECH_DSI_Infra!B36:B40,"*"&amp;A48&amp;"*")+COUNTIF(TECH_DSI_Infra!B171:B175,"*"&amp;A48&amp;"*"))</f>
        <v/>
      </c>
      <c r="E48" s="77" t="str">
        <f aca="false">IF(A48="","",COUNTIF(TECH_DSI_Infra!B62:B66,"*"&amp;A48&amp;"*")+COUNTIF(TECH_DSI_Infra!B197:B201,"*"&amp;A48&amp;"*"))</f>
        <v/>
      </c>
      <c r="F48" s="77" t="str">
        <f aca="false">IF(A48="","",COUNTIF(TECH_DSI_Infra!B88:B92,"*"&amp;A48&amp;"*")+COUNTIF(TECH_DSI_Infra!B223:B227,"*"&amp;A48&amp;"*"))</f>
        <v/>
      </c>
      <c r="G48" s="77" t="str">
        <f aca="false">IF(A48="","",COUNTIF(TECH_DSI_Infra!B114:B118,"*"&amp;A48&amp;"*")+COUNTIF(TECH_DSI_Infra!B249:B253,"*"&amp;A48&amp;"*"))</f>
        <v/>
      </c>
      <c r="H48" s="78" t="str">
        <f aca="false">IF(A48="","",COUNTIF(TECH_DSI_Infra!B18:B21,"*"&amp;A48&amp;"*")+COUNTIF(TECH_DSI_Infra!B153:B156,"*"&amp;A48&amp;"*"))</f>
        <v/>
      </c>
      <c r="I48" s="78" t="str">
        <f aca="false">IF(A48="","",COUNTIF(TECH_DSI_Infra!B44:B47,"*"&amp;A48&amp;"*")+COUNTIF(TECH_DSI_Infra!B179:B182,"*"&amp;A48&amp;"*"))</f>
        <v/>
      </c>
      <c r="J48" s="78" t="str">
        <f aca="false">IF(A48="","",COUNTIF(TECH_DSI_Infra!B70:B73,"*"&amp;A48&amp;"*")+COUNTIF(TECH_DSI_Infra!B205:B208,"*"&amp;A48&amp;"*"))</f>
        <v/>
      </c>
      <c r="K48" s="78" t="str">
        <f aca="false">IF(A48="","",COUNTIF(TECH_DSI_Infra!B96:B99,"*"&amp;A48&amp;"*")+COUNTIF(TECH_DSI_Infra!B231:B234,"*"&amp;A48&amp;"*"))</f>
        <v/>
      </c>
      <c r="L48" s="78" t="str">
        <f aca="false">IF(A48="","",COUNTIF(TECH_DSI_Infra!B122:B125,"*"&amp;A48&amp;"*")+COUNTIF(TECH_DSI_Infra!B257:B260,"*"&amp;A48&amp;"*"))</f>
        <v/>
      </c>
      <c r="M48" s="79" t="str">
        <f aca="false">IF(A48="","",SUM(C48:G48))</f>
        <v/>
      </c>
      <c r="N48" s="80" t="str">
        <f aca="false">IF(A48="","",SUM(H48:L48))</f>
        <v/>
      </c>
    </row>
    <row r="49" customFormat="false" ht="18" hidden="false" customHeight="true" outlineLevel="0" collapsed="false">
      <c r="A49" s="81"/>
      <c r="B49" s="28" t="s">
        <v>141</v>
      </c>
      <c r="C49" s="77" t="str">
        <f aca="false">IF(A49="","",COUNTIF(TECH_DSI_Infra!B10:B14,"*"&amp;A49&amp;"*")+COUNTIF(TECH_DSI_Infra!B145:B149,"*"&amp;A49&amp;"*"))</f>
        <v/>
      </c>
      <c r="D49" s="77" t="str">
        <f aca="false">IF(A49="","",COUNTIF(TECH_DSI_Infra!B36:B40,"*"&amp;A49&amp;"*")+COUNTIF(TECH_DSI_Infra!B171:B175,"*"&amp;A49&amp;"*"))</f>
        <v/>
      </c>
      <c r="E49" s="77" t="str">
        <f aca="false">IF(A49="","",COUNTIF(TECH_DSI_Infra!B62:B66,"*"&amp;A49&amp;"*")+COUNTIF(TECH_DSI_Infra!B197:B201,"*"&amp;A49&amp;"*"))</f>
        <v/>
      </c>
      <c r="F49" s="77" t="str">
        <f aca="false">IF(A49="","",COUNTIF(TECH_DSI_Infra!B88:B92,"*"&amp;A49&amp;"*")+COUNTIF(TECH_DSI_Infra!B223:B227,"*"&amp;A49&amp;"*"))</f>
        <v/>
      </c>
      <c r="G49" s="77" t="str">
        <f aca="false">IF(A49="","",COUNTIF(TECH_DSI_Infra!B114:B118,"*"&amp;A49&amp;"*")+COUNTIF(TECH_DSI_Infra!B249:B253,"*"&amp;A49&amp;"*"))</f>
        <v/>
      </c>
      <c r="H49" s="78" t="str">
        <f aca="false">IF(A49="","",COUNTIF(TECH_DSI_Infra!B18:B21,"*"&amp;A49&amp;"*")+COUNTIF(TECH_DSI_Infra!B153:B156,"*"&amp;A49&amp;"*"))</f>
        <v/>
      </c>
      <c r="I49" s="78" t="str">
        <f aca="false">IF(A49="","",COUNTIF(TECH_DSI_Infra!B44:B47,"*"&amp;A49&amp;"*")+COUNTIF(TECH_DSI_Infra!B179:B182,"*"&amp;A49&amp;"*"))</f>
        <v/>
      </c>
      <c r="J49" s="78" t="str">
        <f aca="false">IF(A49="","",COUNTIF(TECH_DSI_Infra!B70:B73,"*"&amp;A49&amp;"*")+COUNTIF(TECH_DSI_Infra!B205:B208,"*"&amp;A49&amp;"*"))</f>
        <v/>
      </c>
      <c r="K49" s="78" t="str">
        <f aca="false">IF(A49="","",COUNTIF(TECH_DSI_Infra!B96:B99,"*"&amp;A49&amp;"*")+COUNTIF(TECH_DSI_Infra!B231:B234,"*"&amp;A49&amp;"*"))</f>
        <v/>
      </c>
      <c r="L49" s="78" t="str">
        <f aca="false">IF(A49="","",COUNTIF(TECH_DSI_Infra!B122:B125,"*"&amp;A49&amp;"*")+COUNTIF(TECH_DSI_Infra!B257:B260,"*"&amp;A49&amp;"*"))</f>
        <v/>
      </c>
      <c r="M49" s="79" t="str">
        <f aca="false">IF(A49="","",SUM(C49:G49))</f>
        <v/>
      </c>
      <c r="N49" s="80" t="str">
        <f aca="false">IF(A49="","",SUM(H49:L49))</f>
        <v/>
      </c>
    </row>
    <row r="50" customFormat="false" ht="18" hidden="false" customHeight="true" outlineLevel="0" collapsed="false">
      <c r="A50" s="82"/>
      <c r="B50" s="76" t="s">
        <v>141</v>
      </c>
      <c r="C50" s="77" t="str">
        <f aca="false">IF(A50="","",COUNTIF(TECH_DSI_Infra!B10:B14,"*"&amp;A50&amp;"*")+COUNTIF(TECH_DSI_Infra!B145:B149,"*"&amp;A50&amp;"*"))</f>
        <v/>
      </c>
      <c r="D50" s="77" t="str">
        <f aca="false">IF(A50="","",COUNTIF(TECH_DSI_Infra!B36:B40,"*"&amp;A50&amp;"*")+COUNTIF(TECH_DSI_Infra!B171:B175,"*"&amp;A50&amp;"*"))</f>
        <v/>
      </c>
      <c r="E50" s="77" t="str">
        <f aca="false">IF(A50="","",COUNTIF(TECH_DSI_Infra!B62:B66,"*"&amp;A50&amp;"*")+COUNTIF(TECH_DSI_Infra!B197:B201,"*"&amp;A50&amp;"*"))</f>
        <v/>
      </c>
      <c r="F50" s="77" t="str">
        <f aca="false">IF(A50="","",COUNTIF(TECH_DSI_Infra!B88:B92,"*"&amp;A50&amp;"*")+COUNTIF(TECH_DSI_Infra!B223:B227,"*"&amp;A50&amp;"*"))</f>
        <v/>
      </c>
      <c r="G50" s="77" t="str">
        <f aca="false">IF(A50="","",COUNTIF(TECH_DSI_Infra!B114:B118,"*"&amp;A50&amp;"*")+COUNTIF(TECH_DSI_Infra!B249:B253,"*"&amp;A50&amp;"*"))</f>
        <v/>
      </c>
      <c r="H50" s="78" t="str">
        <f aca="false">IF(A50="","",COUNTIF(TECH_DSI_Infra!B18:B21,"*"&amp;A50&amp;"*")+COUNTIF(TECH_DSI_Infra!B153:B156,"*"&amp;A50&amp;"*"))</f>
        <v/>
      </c>
      <c r="I50" s="78" t="str">
        <f aca="false">IF(A50="","",COUNTIF(TECH_DSI_Infra!B44:B47,"*"&amp;A50&amp;"*")+COUNTIF(TECH_DSI_Infra!B179:B182,"*"&amp;A50&amp;"*"))</f>
        <v/>
      </c>
      <c r="J50" s="78" t="str">
        <f aca="false">IF(A50="","",COUNTIF(TECH_DSI_Infra!B70:B73,"*"&amp;A50&amp;"*")+COUNTIF(TECH_DSI_Infra!B205:B208,"*"&amp;A50&amp;"*"))</f>
        <v/>
      </c>
      <c r="K50" s="78" t="str">
        <f aca="false">IF(A50="","",COUNTIF(TECH_DSI_Infra!B96:B99,"*"&amp;A50&amp;"*")+COUNTIF(TECH_DSI_Infra!B231:B234,"*"&amp;A50&amp;"*"))</f>
        <v/>
      </c>
      <c r="L50" s="78" t="str">
        <f aca="false">IF(A50="","",COUNTIF(TECH_DSI_Infra!B122:B125,"*"&amp;A50&amp;"*")+COUNTIF(TECH_DSI_Infra!B257:B260,"*"&amp;A50&amp;"*"))</f>
        <v/>
      </c>
      <c r="M50" s="79" t="str">
        <f aca="false">IF(A50="","",SUM(C50:G50))</f>
        <v/>
      </c>
      <c r="N50" s="80" t="str">
        <f aca="false">IF(A50="","",SUM(H50:L50))</f>
        <v/>
      </c>
    </row>
    <row r="51" customFormat="false" ht="18" hidden="false" customHeight="true" outlineLevel="0" collapsed="false">
      <c r="A51" s="81"/>
      <c r="B51" s="28" t="s">
        <v>141</v>
      </c>
      <c r="C51" s="77" t="str">
        <f aca="false">IF(A51="","",COUNTIF(TECH_DSI_Infra!B10:B14,"*"&amp;A51&amp;"*")+COUNTIF(TECH_DSI_Infra!B145:B149,"*"&amp;A51&amp;"*"))</f>
        <v/>
      </c>
      <c r="D51" s="77" t="str">
        <f aca="false">IF(A51="","",COUNTIF(TECH_DSI_Infra!B36:B40,"*"&amp;A51&amp;"*")+COUNTIF(TECH_DSI_Infra!B171:B175,"*"&amp;A51&amp;"*"))</f>
        <v/>
      </c>
      <c r="E51" s="77" t="str">
        <f aca="false">IF(A51="","",COUNTIF(TECH_DSI_Infra!B62:B66,"*"&amp;A51&amp;"*")+COUNTIF(TECH_DSI_Infra!B197:B201,"*"&amp;A51&amp;"*"))</f>
        <v/>
      </c>
      <c r="F51" s="77" t="str">
        <f aca="false">IF(A51="","",COUNTIF(TECH_DSI_Infra!B88:B92,"*"&amp;A51&amp;"*")+COUNTIF(TECH_DSI_Infra!B223:B227,"*"&amp;A51&amp;"*"))</f>
        <v/>
      </c>
      <c r="G51" s="77" t="str">
        <f aca="false">IF(A51="","",COUNTIF(TECH_DSI_Infra!B114:B118,"*"&amp;A51&amp;"*")+COUNTIF(TECH_DSI_Infra!B249:B253,"*"&amp;A51&amp;"*"))</f>
        <v/>
      </c>
      <c r="H51" s="78" t="str">
        <f aca="false">IF(A51="","",COUNTIF(TECH_DSI_Infra!B18:B21,"*"&amp;A51&amp;"*")+COUNTIF(TECH_DSI_Infra!B153:B156,"*"&amp;A51&amp;"*"))</f>
        <v/>
      </c>
      <c r="I51" s="78" t="str">
        <f aca="false">IF(A51="","",COUNTIF(TECH_DSI_Infra!B44:B47,"*"&amp;A51&amp;"*")+COUNTIF(TECH_DSI_Infra!B179:B182,"*"&amp;A51&amp;"*"))</f>
        <v/>
      </c>
      <c r="J51" s="78" t="str">
        <f aca="false">IF(A51="","",COUNTIF(TECH_DSI_Infra!B70:B73,"*"&amp;A51&amp;"*")+COUNTIF(TECH_DSI_Infra!B205:B208,"*"&amp;A51&amp;"*"))</f>
        <v/>
      </c>
      <c r="K51" s="78" t="str">
        <f aca="false">IF(A51="","",COUNTIF(TECH_DSI_Infra!B96:B99,"*"&amp;A51&amp;"*")+COUNTIF(TECH_DSI_Infra!B231:B234,"*"&amp;A51&amp;"*"))</f>
        <v/>
      </c>
      <c r="L51" s="78" t="str">
        <f aca="false">IF(A51="","",COUNTIF(TECH_DSI_Infra!B122:B125,"*"&amp;A51&amp;"*")+COUNTIF(TECH_DSI_Infra!B257:B260,"*"&amp;A51&amp;"*"))</f>
        <v/>
      </c>
      <c r="M51" s="79" t="str">
        <f aca="false">IF(A51="","",SUM(C51:G51))</f>
        <v/>
      </c>
      <c r="N51" s="80" t="str">
        <f aca="false">IF(A51="","",SUM(H51:L51))</f>
        <v/>
      </c>
    </row>
    <row r="52" customFormat="false" ht="18" hidden="false" customHeight="true" outlineLevel="0" collapsed="false">
      <c r="A52" s="82"/>
      <c r="B52" s="76" t="s">
        <v>141</v>
      </c>
      <c r="C52" s="77" t="str">
        <f aca="false">IF(A52="","",COUNTIF(TECH_DSI_Infra!B10:B14,"*"&amp;A52&amp;"*")+COUNTIF(TECH_DSI_Infra!B145:B149,"*"&amp;A52&amp;"*"))</f>
        <v/>
      </c>
      <c r="D52" s="77" t="str">
        <f aca="false">IF(A52="","",COUNTIF(TECH_DSI_Infra!B36:B40,"*"&amp;A52&amp;"*")+COUNTIF(TECH_DSI_Infra!B171:B175,"*"&amp;A52&amp;"*"))</f>
        <v/>
      </c>
      <c r="E52" s="77" t="str">
        <f aca="false">IF(A52="","",COUNTIF(TECH_DSI_Infra!B62:B66,"*"&amp;A52&amp;"*")+COUNTIF(TECH_DSI_Infra!B197:B201,"*"&amp;A52&amp;"*"))</f>
        <v/>
      </c>
      <c r="F52" s="77" t="str">
        <f aca="false">IF(A52="","",COUNTIF(TECH_DSI_Infra!B88:B92,"*"&amp;A52&amp;"*")+COUNTIF(TECH_DSI_Infra!B223:B227,"*"&amp;A52&amp;"*"))</f>
        <v/>
      </c>
      <c r="G52" s="77" t="str">
        <f aca="false">IF(A52="","",COUNTIF(TECH_DSI_Infra!B114:B118,"*"&amp;A52&amp;"*")+COUNTIF(TECH_DSI_Infra!B249:B253,"*"&amp;A52&amp;"*"))</f>
        <v/>
      </c>
      <c r="H52" s="78" t="str">
        <f aca="false">IF(A52="","",COUNTIF(TECH_DSI_Infra!B18:B21,"*"&amp;A52&amp;"*")+COUNTIF(TECH_DSI_Infra!B153:B156,"*"&amp;A52&amp;"*"))</f>
        <v/>
      </c>
      <c r="I52" s="78" t="str">
        <f aca="false">IF(A52="","",COUNTIF(TECH_DSI_Infra!B44:B47,"*"&amp;A52&amp;"*")+COUNTIF(TECH_DSI_Infra!B179:B182,"*"&amp;A52&amp;"*"))</f>
        <v/>
      </c>
      <c r="J52" s="78" t="str">
        <f aca="false">IF(A52="","",COUNTIF(TECH_DSI_Infra!B70:B73,"*"&amp;A52&amp;"*")+COUNTIF(TECH_DSI_Infra!B205:B208,"*"&amp;A52&amp;"*"))</f>
        <v/>
      </c>
      <c r="K52" s="78" t="str">
        <f aca="false">IF(A52="","",COUNTIF(TECH_DSI_Infra!B96:B99,"*"&amp;A52&amp;"*")+COUNTIF(TECH_DSI_Infra!B231:B234,"*"&amp;A52&amp;"*"))</f>
        <v/>
      </c>
      <c r="L52" s="78" t="str">
        <f aca="false">IF(A52="","",COUNTIF(TECH_DSI_Infra!B122:B125,"*"&amp;A52&amp;"*")+COUNTIF(TECH_DSI_Infra!B257:B260,"*"&amp;A52&amp;"*"))</f>
        <v/>
      </c>
      <c r="M52" s="79" t="str">
        <f aca="false">IF(A52="","",SUM(C52:G52))</f>
        <v/>
      </c>
      <c r="N52" s="80" t="str">
        <f aca="false">IF(A52="","",SUM(H52:L52))</f>
        <v/>
      </c>
    </row>
    <row r="53" customFormat="false" ht="18" hidden="false" customHeight="true" outlineLevel="0" collapsed="false">
      <c r="A53" s="81"/>
      <c r="B53" s="28" t="s">
        <v>141</v>
      </c>
      <c r="C53" s="77" t="str">
        <f aca="false">IF(A53="","",COUNTIF(TECH_DSI_Infra!B10:B14,"*"&amp;A53&amp;"*")+COUNTIF(TECH_DSI_Infra!B145:B149,"*"&amp;A53&amp;"*"))</f>
        <v/>
      </c>
      <c r="D53" s="77" t="str">
        <f aca="false">IF(A53="","",COUNTIF(TECH_DSI_Infra!B36:B40,"*"&amp;A53&amp;"*")+COUNTIF(TECH_DSI_Infra!B171:B175,"*"&amp;A53&amp;"*"))</f>
        <v/>
      </c>
      <c r="E53" s="77" t="str">
        <f aca="false">IF(A53="","",COUNTIF(TECH_DSI_Infra!B62:B66,"*"&amp;A53&amp;"*")+COUNTIF(TECH_DSI_Infra!B197:B201,"*"&amp;A53&amp;"*"))</f>
        <v/>
      </c>
      <c r="F53" s="77" t="str">
        <f aca="false">IF(A53="","",COUNTIF(TECH_DSI_Infra!B88:B92,"*"&amp;A53&amp;"*")+COUNTIF(TECH_DSI_Infra!B223:B227,"*"&amp;A53&amp;"*"))</f>
        <v/>
      </c>
      <c r="G53" s="77" t="str">
        <f aca="false">IF(A53="","",COUNTIF(TECH_DSI_Infra!B114:B118,"*"&amp;A53&amp;"*")+COUNTIF(TECH_DSI_Infra!B249:B253,"*"&amp;A53&amp;"*"))</f>
        <v/>
      </c>
      <c r="H53" s="78" t="str">
        <f aca="false">IF(A53="","",COUNTIF(TECH_DSI_Infra!B18:B21,"*"&amp;A53&amp;"*")+COUNTIF(TECH_DSI_Infra!B153:B156,"*"&amp;A53&amp;"*"))</f>
        <v/>
      </c>
      <c r="I53" s="78" t="str">
        <f aca="false">IF(A53="","",COUNTIF(TECH_DSI_Infra!B44:B47,"*"&amp;A53&amp;"*")+COUNTIF(TECH_DSI_Infra!B179:B182,"*"&amp;A53&amp;"*"))</f>
        <v/>
      </c>
      <c r="J53" s="78" t="str">
        <f aca="false">IF(A53="","",COUNTIF(TECH_DSI_Infra!B70:B73,"*"&amp;A53&amp;"*")+COUNTIF(TECH_DSI_Infra!B205:B208,"*"&amp;A53&amp;"*"))</f>
        <v/>
      </c>
      <c r="K53" s="78" t="str">
        <f aca="false">IF(A53="","",COUNTIF(TECH_DSI_Infra!B96:B99,"*"&amp;A53&amp;"*")+COUNTIF(TECH_DSI_Infra!B231:B234,"*"&amp;A53&amp;"*"))</f>
        <v/>
      </c>
      <c r="L53" s="78" t="str">
        <f aca="false">IF(A53="","",COUNTIF(TECH_DSI_Infra!B122:B125,"*"&amp;A53&amp;"*")+COUNTIF(TECH_DSI_Infra!B257:B260,"*"&amp;A53&amp;"*"))</f>
        <v/>
      </c>
      <c r="M53" s="79" t="str">
        <f aca="false">IF(A53="","",SUM(C53:G53))</f>
        <v/>
      </c>
      <c r="N53" s="80" t="str">
        <f aca="false">IF(A53="","",SUM(H53:L53))</f>
        <v/>
      </c>
    </row>
    <row r="54" customFormat="false" ht="18" hidden="false" customHeight="true" outlineLevel="0" collapsed="false">
      <c r="A54" s="82"/>
      <c r="B54" s="76" t="s">
        <v>141</v>
      </c>
      <c r="C54" s="77" t="str">
        <f aca="false">IF(A54="","",COUNTIF(TECH_DSI_Infra!B10:B14,"*"&amp;A54&amp;"*")+COUNTIF(TECH_DSI_Infra!B145:B149,"*"&amp;A54&amp;"*"))</f>
        <v/>
      </c>
      <c r="D54" s="77" t="str">
        <f aca="false">IF(A54="","",COUNTIF(TECH_DSI_Infra!B36:B40,"*"&amp;A54&amp;"*")+COUNTIF(TECH_DSI_Infra!B171:B175,"*"&amp;A54&amp;"*"))</f>
        <v/>
      </c>
      <c r="E54" s="77" t="str">
        <f aca="false">IF(A54="","",COUNTIF(TECH_DSI_Infra!B62:B66,"*"&amp;A54&amp;"*")+COUNTIF(TECH_DSI_Infra!B197:B201,"*"&amp;A54&amp;"*"))</f>
        <v/>
      </c>
      <c r="F54" s="77" t="str">
        <f aca="false">IF(A54="","",COUNTIF(TECH_DSI_Infra!B88:B92,"*"&amp;A54&amp;"*")+COUNTIF(TECH_DSI_Infra!B223:B227,"*"&amp;A54&amp;"*"))</f>
        <v/>
      </c>
      <c r="G54" s="77" t="str">
        <f aca="false">IF(A54="","",COUNTIF(TECH_DSI_Infra!B114:B118,"*"&amp;A54&amp;"*")+COUNTIF(TECH_DSI_Infra!B249:B253,"*"&amp;A54&amp;"*"))</f>
        <v/>
      </c>
      <c r="H54" s="78" t="str">
        <f aca="false">IF(A54="","",COUNTIF(TECH_DSI_Infra!B18:B21,"*"&amp;A54&amp;"*")+COUNTIF(TECH_DSI_Infra!B153:B156,"*"&amp;A54&amp;"*"))</f>
        <v/>
      </c>
      <c r="I54" s="78" t="str">
        <f aca="false">IF(A54="","",COUNTIF(TECH_DSI_Infra!B44:B47,"*"&amp;A54&amp;"*")+COUNTIF(TECH_DSI_Infra!B179:B182,"*"&amp;A54&amp;"*"))</f>
        <v/>
      </c>
      <c r="J54" s="78" t="str">
        <f aca="false">IF(A54="","",COUNTIF(TECH_DSI_Infra!B70:B73,"*"&amp;A54&amp;"*")+COUNTIF(TECH_DSI_Infra!B205:B208,"*"&amp;A54&amp;"*"))</f>
        <v/>
      </c>
      <c r="K54" s="78" t="str">
        <f aca="false">IF(A54="","",COUNTIF(TECH_DSI_Infra!B96:B99,"*"&amp;A54&amp;"*")+COUNTIF(TECH_DSI_Infra!B231:B234,"*"&amp;A54&amp;"*"))</f>
        <v/>
      </c>
      <c r="L54" s="78" t="str">
        <f aca="false">IF(A54="","",COUNTIF(TECH_DSI_Infra!B122:B125,"*"&amp;A54&amp;"*")+COUNTIF(TECH_DSI_Infra!B257:B260,"*"&amp;A54&amp;"*"))</f>
        <v/>
      </c>
      <c r="M54" s="79" t="str">
        <f aca="false">IF(A54="","",SUM(C54:G54))</f>
        <v/>
      </c>
      <c r="N54" s="80" t="str">
        <f aca="false">IF(A54="","",SUM(H54:L54))</f>
        <v/>
      </c>
    </row>
    <row r="55" customFormat="false" ht="18" hidden="false" customHeight="true" outlineLevel="0" collapsed="false">
      <c r="A55" s="81"/>
      <c r="B55" s="28" t="s">
        <v>141</v>
      </c>
      <c r="C55" s="77" t="str">
        <f aca="false">IF(A55="","",COUNTIF(TECH_DSI_Infra!B10:B14,"*"&amp;A55&amp;"*")+COUNTIF(TECH_DSI_Infra!B145:B149,"*"&amp;A55&amp;"*"))</f>
        <v/>
      </c>
      <c r="D55" s="77" t="str">
        <f aca="false">IF(A55="","",COUNTIF(TECH_DSI_Infra!B36:B40,"*"&amp;A55&amp;"*")+COUNTIF(TECH_DSI_Infra!B171:B175,"*"&amp;A55&amp;"*"))</f>
        <v/>
      </c>
      <c r="E55" s="77" t="str">
        <f aca="false">IF(A55="","",COUNTIF(TECH_DSI_Infra!B62:B66,"*"&amp;A55&amp;"*")+COUNTIF(TECH_DSI_Infra!B197:B201,"*"&amp;A55&amp;"*"))</f>
        <v/>
      </c>
      <c r="F55" s="77" t="str">
        <f aca="false">IF(A55="","",COUNTIF(TECH_DSI_Infra!B88:B92,"*"&amp;A55&amp;"*")+COUNTIF(TECH_DSI_Infra!B223:B227,"*"&amp;A55&amp;"*"))</f>
        <v/>
      </c>
      <c r="G55" s="77" t="str">
        <f aca="false">IF(A55="","",COUNTIF(TECH_DSI_Infra!B114:B118,"*"&amp;A55&amp;"*")+COUNTIF(TECH_DSI_Infra!B249:B253,"*"&amp;A55&amp;"*"))</f>
        <v/>
      </c>
      <c r="H55" s="78" t="str">
        <f aca="false">IF(A55="","",COUNTIF(TECH_DSI_Infra!B18:B21,"*"&amp;A55&amp;"*")+COUNTIF(TECH_DSI_Infra!B153:B156,"*"&amp;A55&amp;"*"))</f>
        <v/>
      </c>
      <c r="I55" s="78" t="str">
        <f aca="false">IF(A55="","",COUNTIF(TECH_DSI_Infra!B44:B47,"*"&amp;A55&amp;"*")+COUNTIF(TECH_DSI_Infra!B179:B182,"*"&amp;A55&amp;"*"))</f>
        <v/>
      </c>
      <c r="J55" s="78" t="str">
        <f aca="false">IF(A55="","",COUNTIF(TECH_DSI_Infra!B70:B73,"*"&amp;A55&amp;"*")+COUNTIF(TECH_DSI_Infra!B205:B208,"*"&amp;A55&amp;"*"))</f>
        <v/>
      </c>
      <c r="K55" s="78" t="str">
        <f aca="false">IF(A55="","",COUNTIF(TECH_DSI_Infra!B96:B99,"*"&amp;A55&amp;"*")+COUNTIF(TECH_DSI_Infra!B231:B234,"*"&amp;A55&amp;"*"))</f>
        <v/>
      </c>
      <c r="L55" s="78" t="str">
        <f aca="false">IF(A55="","",COUNTIF(TECH_DSI_Infra!B122:B125,"*"&amp;A55&amp;"*")+COUNTIF(TECH_DSI_Infra!B257:B260,"*"&amp;A55&amp;"*"))</f>
        <v/>
      </c>
      <c r="M55" s="79" t="str">
        <f aca="false">IF(A55="","",SUM(C55:G55))</f>
        <v/>
      </c>
      <c r="N55" s="80" t="str">
        <f aca="false">IF(A55="","",SUM(H55:L55))</f>
        <v/>
      </c>
    </row>
    <row r="56" customFormat="false" ht="18" hidden="false" customHeight="true" outlineLevel="0" collapsed="false">
      <c r="A56" s="83" t="s">
        <v>142</v>
      </c>
      <c r="B56" s="83"/>
      <c r="C56" s="83"/>
      <c r="D56" s="83"/>
      <c r="E56" s="83"/>
      <c r="F56" s="83"/>
      <c r="G56" s="83"/>
      <c r="H56" s="83"/>
      <c r="I56" s="83"/>
      <c r="J56" s="83"/>
      <c r="K56" s="83"/>
      <c r="L56" s="83"/>
      <c r="M56" s="83"/>
      <c r="N56" s="83"/>
    </row>
    <row r="57" customFormat="false" ht="18" hidden="false" customHeight="true" outlineLevel="0" collapsed="false">
      <c r="A57" s="75" t="s">
        <v>143</v>
      </c>
      <c r="B57" s="76" t="s">
        <v>144</v>
      </c>
      <c r="C57" s="77" t="n">
        <f aca="false">IF(A57="","",COUNTIF(OPS_Commer_Support!B10:B14,"*"&amp;A57&amp;"*")+COUNTIF(OPS_Commer_Support!B145:B149,"*"&amp;A57&amp;"*"))</f>
        <v>0</v>
      </c>
      <c r="D57" s="77" t="n">
        <f aca="false">IF(A57="","",COUNTIF(OPS_Commer_Support!B36:B40,"*"&amp;A57&amp;"*")+COUNTIF(OPS_Commer_Support!B171:B175,"*"&amp;A57&amp;"*"))</f>
        <v>0</v>
      </c>
      <c r="E57" s="77" t="n">
        <f aca="false">IF(A57="","",COUNTIF(OPS_Commer_Support!B62:B66,"*"&amp;A57&amp;"*")+COUNTIF(OPS_Commer_Support!B197:B201,"*"&amp;A57&amp;"*"))</f>
        <v>0</v>
      </c>
      <c r="F57" s="77" t="n">
        <f aca="false">IF(A57="","",COUNTIF(OPS_Commer_Support!B88:B92,"*"&amp;A57&amp;"*")+COUNTIF(OPS_Commer_Support!B223:B227,"*"&amp;A57&amp;"*"))</f>
        <v>0</v>
      </c>
      <c r="G57" s="77" t="n">
        <f aca="false">IF(A57="","",COUNTIF(OPS_Commer_Support!B114:B118,"*"&amp;A57&amp;"*")+COUNTIF(OPS_Commer_Support!B249:B253,"*"&amp;A57&amp;"*"))</f>
        <v>0</v>
      </c>
      <c r="H57" s="78" t="n">
        <f aca="false">IF(A57="","",COUNTIF(OPS_Commer_Support!B18:B21,"*"&amp;A57&amp;"*")+COUNTIF(OPS_Commer_Support!B153:B156,"*"&amp;A57&amp;"*"))</f>
        <v>0</v>
      </c>
      <c r="I57" s="78" t="n">
        <f aca="false">IF(A57="","",COUNTIF(OPS_Commer_Support!B44:B47,"*"&amp;A57&amp;"*")+COUNTIF(OPS_Commer_Support!B179:B182,"*"&amp;A57&amp;"*"))</f>
        <v>0</v>
      </c>
      <c r="J57" s="78" t="n">
        <f aca="false">IF(A57="","",COUNTIF(OPS_Commer_Support!B70:B73,"*"&amp;A57&amp;"*")+COUNTIF(OPS_Commer_Support!B205:B208,"*"&amp;A57&amp;"*"))</f>
        <v>0</v>
      </c>
      <c r="K57" s="78" t="n">
        <f aca="false">IF(A57="","",COUNTIF(OPS_Commer_Support!B96:B99,"*"&amp;A57&amp;"*")+COUNTIF(OPS_Commer_Support!B231:B234,"*"&amp;A57&amp;"*"))</f>
        <v>0</v>
      </c>
      <c r="L57" s="78" t="n">
        <f aca="false">IF(A57="","",COUNTIF(OPS_Commer_Support!B122:B125,"*"&amp;A57&amp;"*")+COUNTIF(OPS_Commer_Support!B257:B260,"*"&amp;A57&amp;"*"))</f>
        <v>0</v>
      </c>
      <c r="M57" s="79" t="n">
        <f aca="false">IF(A57="","",SUM(C57:G57))</f>
        <v>0</v>
      </c>
      <c r="N57" s="80" t="n">
        <f aca="false">IF(A57="","",SUM(H57:L57))</f>
        <v>0</v>
      </c>
    </row>
    <row r="58" customFormat="false" ht="18" hidden="false" customHeight="true" outlineLevel="0" collapsed="false">
      <c r="A58" s="27" t="s">
        <v>145</v>
      </c>
      <c r="B58" s="28" t="s">
        <v>144</v>
      </c>
      <c r="C58" s="77" t="n">
        <f aca="false">IF(A58="","",COUNTIF(OPS_Commer_Support!B10:B14,"*"&amp;A58&amp;"*")+COUNTIF(OPS_Commer_Support!B145:B149,"*"&amp;A58&amp;"*"))</f>
        <v>0</v>
      </c>
      <c r="D58" s="77" t="n">
        <f aca="false">IF(A58="","",COUNTIF(OPS_Commer_Support!B36:B40,"*"&amp;A58&amp;"*")+COUNTIF(OPS_Commer_Support!B171:B175,"*"&amp;A58&amp;"*"))</f>
        <v>0</v>
      </c>
      <c r="E58" s="77" t="n">
        <f aca="false">IF(A58="","",COUNTIF(OPS_Commer_Support!B62:B66,"*"&amp;A58&amp;"*")+COUNTIF(OPS_Commer_Support!B197:B201,"*"&amp;A58&amp;"*"))</f>
        <v>0</v>
      </c>
      <c r="F58" s="77" t="n">
        <f aca="false">IF(A58="","",COUNTIF(OPS_Commer_Support!B88:B92,"*"&amp;A58&amp;"*")+COUNTIF(OPS_Commer_Support!B223:B227,"*"&amp;A58&amp;"*"))</f>
        <v>0</v>
      </c>
      <c r="G58" s="77" t="n">
        <f aca="false">IF(A58="","",COUNTIF(OPS_Commer_Support!B114:B118,"*"&amp;A58&amp;"*")+COUNTIF(OPS_Commer_Support!B249:B253,"*"&amp;A58&amp;"*"))</f>
        <v>0</v>
      </c>
      <c r="H58" s="78" t="n">
        <f aca="false">IF(A58="","",COUNTIF(OPS_Commer_Support!B18:B21,"*"&amp;A58&amp;"*")+COUNTIF(OPS_Commer_Support!B153:B156,"*"&amp;A58&amp;"*"))</f>
        <v>0</v>
      </c>
      <c r="I58" s="78" t="n">
        <f aca="false">IF(A58="","",COUNTIF(OPS_Commer_Support!B44:B47,"*"&amp;A58&amp;"*")+COUNTIF(OPS_Commer_Support!B179:B182,"*"&amp;A58&amp;"*"))</f>
        <v>0</v>
      </c>
      <c r="J58" s="78" t="n">
        <f aca="false">IF(A58="","",COUNTIF(OPS_Commer_Support!B70:B73,"*"&amp;A58&amp;"*")+COUNTIF(OPS_Commer_Support!B205:B208,"*"&amp;A58&amp;"*"))</f>
        <v>0</v>
      </c>
      <c r="K58" s="78" t="n">
        <f aca="false">IF(A58="","",COUNTIF(OPS_Commer_Support!B96:B99,"*"&amp;A58&amp;"*")+COUNTIF(OPS_Commer_Support!B231:B234,"*"&amp;A58&amp;"*"))</f>
        <v>0</v>
      </c>
      <c r="L58" s="78" t="n">
        <f aca="false">IF(A58="","",COUNTIF(OPS_Commer_Support!B122:B125,"*"&amp;A58&amp;"*")+COUNTIF(OPS_Commer_Support!B257:B260,"*"&amp;A58&amp;"*"))</f>
        <v>0</v>
      </c>
      <c r="M58" s="79" t="n">
        <f aca="false">IF(A58="","",SUM(C58:G58))</f>
        <v>0</v>
      </c>
      <c r="N58" s="80" t="n">
        <f aca="false">IF(A58="","",SUM(H58:L58))</f>
        <v>0</v>
      </c>
    </row>
    <row r="59" customFormat="false" ht="18" hidden="false" customHeight="true" outlineLevel="0" collapsed="false">
      <c r="A59" s="82"/>
      <c r="B59" s="76" t="s">
        <v>144</v>
      </c>
      <c r="C59" s="77" t="str">
        <f aca="false">IF(A59="","",COUNTIF(OPS_Commer_Support!B10:B14,"*"&amp;A59&amp;"*")+COUNTIF(OPS_Commer_Support!B145:B149,"*"&amp;A59&amp;"*"))</f>
        <v/>
      </c>
      <c r="D59" s="77" t="str">
        <f aca="false">IF(A59="","",COUNTIF(OPS_Commer_Support!B36:B40,"*"&amp;A59&amp;"*")+COUNTIF(OPS_Commer_Support!B171:B175,"*"&amp;A59&amp;"*"))</f>
        <v/>
      </c>
      <c r="E59" s="77" t="str">
        <f aca="false">IF(A59="","",COUNTIF(OPS_Commer_Support!B62:B66,"*"&amp;A59&amp;"*")+COUNTIF(OPS_Commer_Support!B197:B201,"*"&amp;A59&amp;"*"))</f>
        <v/>
      </c>
      <c r="F59" s="77" t="str">
        <f aca="false">IF(A59="","",COUNTIF(OPS_Commer_Support!B88:B92,"*"&amp;A59&amp;"*")+COUNTIF(OPS_Commer_Support!B223:B227,"*"&amp;A59&amp;"*"))</f>
        <v/>
      </c>
      <c r="G59" s="77" t="str">
        <f aca="false">IF(A59="","",COUNTIF(OPS_Commer_Support!B114:B118,"*"&amp;A59&amp;"*")+COUNTIF(OPS_Commer_Support!B249:B253,"*"&amp;A59&amp;"*"))</f>
        <v/>
      </c>
      <c r="H59" s="78" t="str">
        <f aca="false">IF(A59="","",COUNTIF(OPS_Commer_Support!B18:B21,"*"&amp;A59&amp;"*")+COUNTIF(OPS_Commer_Support!B153:B156,"*"&amp;A59&amp;"*"))</f>
        <v/>
      </c>
      <c r="I59" s="78" t="str">
        <f aca="false">IF(A59="","",COUNTIF(OPS_Commer_Support!B44:B47,"*"&amp;A59&amp;"*")+COUNTIF(OPS_Commer_Support!B179:B182,"*"&amp;A59&amp;"*"))</f>
        <v/>
      </c>
      <c r="J59" s="78" t="str">
        <f aca="false">IF(A59="","",COUNTIF(OPS_Commer_Support!B70:B73,"*"&amp;A59&amp;"*")+COUNTIF(OPS_Commer_Support!B205:B208,"*"&amp;A59&amp;"*"))</f>
        <v/>
      </c>
      <c r="K59" s="78" t="str">
        <f aca="false">IF(A59="","",COUNTIF(OPS_Commer_Support!B96:B99,"*"&amp;A59&amp;"*")+COUNTIF(OPS_Commer_Support!B231:B234,"*"&amp;A59&amp;"*"))</f>
        <v/>
      </c>
      <c r="L59" s="78" t="str">
        <f aca="false">IF(A59="","",COUNTIF(OPS_Commer_Support!B122:B125,"*"&amp;A59&amp;"*")+COUNTIF(OPS_Commer_Support!B257:B260,"*"&amp;A59&amp;"*"))</f>
        <v/>
      </c>
      <c r="M59" s="79" t="str">
        <f aca="false">IF(A59="","",SUM(C59:G59))</f>
        <v/>
      </c>
      <c r="N59" s="80" t="str">
        <f aca="false">IF(A59="","",SUM(H59:L59))</f>
        <v/>
      </c>
    </row>
    <row r="60" customFormat="false" ht="18" hidden="false" customHeight="true" outlineLevel="0" collapsed="false">
      <c r="A60" s="81"/>
      <c r="B60" s="28" t="s">
        <v>144</v>
      </c>
      <c r="C60" s="77" t="str">
        <f aca="false">IF(A60="","",COUNTIF(OPS_Commer_Support!B10:B14,"*"&amp;A60&amp;"*")+COUNTIF(OPS_Commer_Support!B145:B149,"*"&amp;A60&amp;"*"))</f>
        <v/>
      </c>
      <c r="D60" s="77" t="str">
        <f aca="false">IF(A60="","",COUNTIF(OPS_Commer_Support!B36:B40,"*"&amp;A60&amp;"*")+COUNTIF(OPS_Commer_Support!B171:B175,"*"&amp;A60&amp;"*"))</f>
        <v/>
      </c>
      <c r="E60" s="77" t="str">
        <f aca="false">IF(A60="","",COUNTIF(OPS_Commer_Support!B62:B66,"*"&amp;A60&amp;"*")+COUNTIF(OPS_Commer_Support!B197:B201,"*"&amp;A60&amp;"*"))</f>
        <v/>
      </c>
      <c r="F60" s="77" t="str">
        <f aca="false">IF(A60="","",COUNTIF(OPS_Commer_Support!B88:B92,"*"&amp;A60&amp;"*")+COUNTIF(OPS_Commer_Support!B223:B227,"*"&amp;A60&amp;"*"))</f>
        <v/>
      </c>
      <c r="G60" s="77" t="str">
        <f aca="false">IF(A60="","",COUNTIF(OPS_Commer_Support!B114:B118,"*"&amp;A60&amp;"*")+COUNTIF(OPS_Commer_Support!B249:B253,"*"&amp;A60&amp;"*"))</f>
        <v/>
      </c>
      <c r="H60" s="78" t="str">
        <f aca="false">IF(A60="","",COUNTIF(OPS_Commer_Support!B18:B21,"*"&amp;A60&amp;"*")+COUNTIF(OPS_Commer_Support!B153:B156,"*"&amp;A60&amp;"*"))</f>
        <v/>
      </c>
      <c r="I60" s="78" t="str">
        <f aca="false">IF(A60="","",COUNTIF(OPS_Commer_Support!B44:B47,"*"&amp;A60&amp;"*")+COUNTIF(OPS_Commer_Support!B179:B182,"*"&amp;A60&amp;"*"))</f>
        <v/>
      </c>
      <c r="J60" s="78" t="str">
        <f aca="false">IF(A60="","",COUNTIF(OPS_Commer_Support!B70:B73,"*"&amp;A60&amp;"*")+COUNTIF(OPS_Commer_Support!B205:B208,"*"&amp;A60&amp;"*"))</f>
        <v/>
      </c>
      <c r="K60" s="78" t="str">
        <f aca="false">IF(A60="","",COUNTIF(OPS_Commer_Support!B96:B99,"*"&amp;A60&amp;"*")+COUNTIF(OPS_Commer_Support!B231:B234,"*"&amp;A60&amp;"*"))</f>
        <v/>
      </c>
      <c r="L60" s="78" t="str">
        <f aca="false">IF(A60="","",COUNTIF(OPS_Commer_Support!B122:B125,"*"&amp;A60&amp;"*")+COUNTIF(OPS_Commer_Support!B257:B260,"*"&amp;A60&amp;"*"))</f>
        <v/>
      </c>
      <c r="M60" s="79" t="str">
        <f aca="false">IF(A60="","",SUM(C60:G60))</f>
        <v/>
      </c>
      <c r="N60" s="80" t="str">
        <f aca="false">IF(A60="","",SUM(H60:L60))</f>
        <v/>
      </c>
    </row>
    <row r="61" customFormat="false" ht="18" hidden="false" customHeight="true" outlineLevel="0" collapsed="false">
      <c r="A61" s="82"/>
      <c r="B61" s="76" t="s">
        <v>144</v>
      </c>
      <c r="C61" s="77" t="str">
        <f aca="false">IF(A61="","",COUNTIF(OPS_Commer_Support!B10:B14,"*"&amp;A61&amp;"*")+COUNTIF(OPS_Commer_Support!B145:B149,"*"&amp;A61&amp;"*"))</f>
        <v/>
      </c>
      <c r="D61" s="77" t="str">
        <f aca="false">IF(A61="","",COUNTIF(OPS_Commer_Support!B36:B40,"*"&amp;A61&amp;"*")+COUNTIF(OPS_Commer_Support!B171:B175,"*"&amp;A61&amp;"*"))</f>
        <v/>
      </c>
      <c r="E61" s="77" t="str">
        <f aca="false">IF(A61="","",COUNTIF(OPS_Commer_Support!B62:B66,"*"&amp;A61&amp;"*")+COUNTIF(OPS_Commer_Support!B197:B201,"*"&amp;A61&amp;"*"))</f>
        <v/>
      </c>
      <c r="F61" s="77" t="str">
        <f aca="false">IF(A61="","",COUNTIF(OPS_Commer_Support!B88:B92,"*"&amp;A61&amp;"*")+COUNTIF(OPS_Commer_Support!B223:B227,"*"&amp;A61&amp;"*"))</f>
        <v/>
      </c>
      <c r="G61" s="77" t="str">
        <f aca="false">IF(A61="","",COUNTIF(OPS_Commer_Support!B114:B118,"*"&amp;A61&amp;"*")+COUNTIF(OPS_Commer_Support!B249:B253,"*"&amp;A61&amp;"*"))</f>
        <v/>
      </c>
      <c r="H61" s="78" t="str">
        <f aca="false">IF(A61="","",COUNTIF(OPS_Commer_Support!B18:B21,"*"&amp;A61&amp;"*")+COUNTIF(OPS_Commer_Support!B153:B156,"*"&amp;A61&amp;"*"))</f>
        <v/>
      </c>
      <c r="I61" s="78" t="str">
        <f aca="false">IF(A61="","",COUNTIF(OPS_Commer_Support!B44:B47,"*"&amp;A61&amp;"*")+COUNTIF(OPS_Commer_Support!B179:B182,"*"&amp;A61&amp;"*"))</f>
        <v/>
      </c>
      <c r="J61" s="78" t="str">
        <f aca="false">IF(A61="","",COUNTIF(OPS_Commer_Support!B70:B73,"*"&amp;A61&amp;"*")+COUNTIF(OPS_Commer_Support!B205:B208,"*"&amp;A61&amp;"*"))</f>
        <v/>
      </c>
      <c r="K61" s="78" t="str">
        <f aca="false">IF(A61="","",COUNTIF(OPS_Commer_Support!B96:B99,"*"&amp;A61&amp;"*")+COUNTIF(OPS_Commer_Support!B231:B234,"*"&amp;A61&amp;"*"))</f>
        <v/>
      </c>
      <c r="L61" s="78" t="str">
        <f aca="false">IF(A61="","",COUNTIF(OPS_Commer_Support!B122:B125,"*"&amp;A61&amp;"*")+COUNTIF(OPS_Commer_Support!B257:B260,"*"&amp;A61&amp;"*"))</f>
        <v/>
      </c>
      <c r="M61" s="79" t="str">
        <f aca="false">IF(A61="","",SUM(C61:G61))</f>
        <v/>
      </c>
      <c r="N61" s="80" t="str">
        <f aca="false">IF(A61="","",SUM(H61:L61))</f>
        <v/>
      </c>
    </row>
    <row r="62" customFormat="false" ht="18" hidden="false" customHeight="true" outlineLevel="0" collapsed="false">
      <c r="A62" s="81"/>
      <c r="B62" s="28" t="s">
        <v>144</v>
      </c>
      <c r="C62" s="77" t="str">
        <f aca="false">IF(A62="","",COUNTIF(OPS_Commer_Support!B10:B14,"*"&amp;A62&amp;"*")+COUNTIF(OPS_Commer_Support!B145:B149,"*"&amp;A62&amp;"*"))</f>
        <v/>
      </c>
      <c r="D62" s="77" t="str">
        <f aca="false">IF(A62="","",COUNTIF(OPS_Commer_Support!B36:B40,"*"&amp;A62&amp;"*")+COUNTIF(OPS_Commer_Support!B171:B175,"*"&amp;A62&amp;"*"))</f>
        <v/>
      </c>
      <c r="E62" s="77" t="str">
        <f aca="false">IF(A62="","",COUNTIF(OPS_Commer_Support!B62:B66,"*"&amp;A62&amp;"*")+COUNTIF(OPS_Commer_Support!B197:B201,"*"&amp;A62&amp;"*"))</f>
        <v/>
      </c>
      <c r="F62" s="77" t="str">
        <f aca="false">IF(A62="","",COUNTIF(OPS_Commer_Support!B88:B92,"*"&amp;A62&amp;"*")+COUNTIF(OPS_Commer_Support!B223:B227,"*"&amp;A62&amp;"*"))</f>
        <v/>
      </c>
      <c r="G62" s="77" t="str">
        <f aca="false">IF(A62="","",COUNTIF(OPS_Commer_Support!B114:B118,"*"&amp;A62&amp;"*")+COUNTIF(OPS_Commer_Support!B249:B253,"*"&amp;A62&amp;"*"))</f>
        <v/>
      </c>
      <c r="H62" s="78" t="str">
        <f aca="false">IF(A62="","",COUNTIF(OPS_Commer_Support!B18:B21,"*"&amp;A62&amp;"*")+COUNTIF(OPS_Commer_Support!B153:B156,"*"&amp;A62&amp;"*"))</f>
        <v/>
      </c>
      <c r="I62" s="78" t="str">
        <f aca="false">IF(A62="","",COUNTIF(OPS_Commer_Support!B44:B47,"*"&amp;A62&amp;"*")+COUNTIF(OPS_Commer_Support!B179:B182,"*"&amp;A62&amp;"*"))</f>
        <v/>
      </c>
      <c r="J62" s="78" t="str">
        <f aca="false">IF(A62="","",COUNTIF(OPS_Commer_Support!B70:B73,"*"&amp;A62&amp;"*")+COUNTIF(OPS_Commer_Support!B205:B208,"*"&amp;A62&amp;"*"))</f>
        <v/>
      </c>
      <c r="K62" s="78" t="str">
        <f aca="false">IF(A62="","",COUNTIF(OPS_Commer_Support!B96:B99,"*"&amp;A62&amp;"*")+COUNTIF(OPS_Commer_Support!B231:B234,"*"&amp;A62&amp;"*"))</f>
        <v/>
      </c>
      <c r="L62" s="78" t="str">
        <f aca="false">IF(A62="","",COUNTIF(OPS_Commer_Support!B122:B125,"*"&amp;A62&amp;"*")+COUNTIF(OPS_Commer_Support!B257:B260,"*"&amp;A62&amp;"*"))</f>
        <v/>
      </c>
      <c r="M62" s="79" t="str">
        <f aca="false">IF(A62="","",SUM(C62:G62))</f>
        <v/>
      </c>
      <c r="N62" s="80" t="str">
        <f aca="false">IF(A62="","",SUM(H62:L62))</f>
        <v/>
      </c>
    </row>
    <row r="63" customFormat="false" ht="18" hidden="false" customHeight="true" outlineLevel="0" collapsed="false">
      <c r="A63" s="82"/>
      <c r="B63" s="76" t="s">
        <v>144</v>
      </c>
      <c r="C63" s="77" t="str">
        <f aca="false">IF(A63="","",COUNTIF(OPS_Commer_Support!B10:B14,"*"&amp;A63&amp;"*")+COUNTIF(OPS_Commer_Support!B145:B149,"*"&amp;A63&amp;"*"))</f>
        <v/>
      </c>
      <c r="D63" s="77" t="str">
        <f aca="false">IF(A63="","",COUNTIF(OPS_Commer_Support!B36:B40,"*"&amp;A63&amp;"*")+COUNTIF(OPS_Commer_Support!B171:B175,"*"&amp;A63&amp;"*"))</f>
        <v/>
      </c>
      <c r="E63" s="77" t="str">
        <f aca="false">IF(A63="","",COUNTIF(OPS_Commer_Support!B62:B66,"*"&amp;A63&amp;"*")+COUNTIF(OPS_Commer_Support!B197:B201,"*"&amp;A63&amp;"*"))</f>
        <v/>
      </c>
      <c r="F63" s="77" t="str">
        <f aca="false">IF(A63="","",COUNTIF(OPS_Commer_Support!B88:B92,"*"&amp;A63&amp;"*")+COUNTIF(OPS_Commer_Support!B223:B227,"*"&amp;A63&amp;"*"))</f>
        <v/>
      </c>
      <c r="G63" s="77" t="str">
        <f aca="false">IF(A63="","",COUNTIF(OPS_Commer_Support!B114:B118,"*"&amp;A63&amp;"*")+COUNTIF(OPS_Commer_Support!B249:B253,"*"&amp;A63&amp;"*"))</f>
        <v/>
      </c>
      <c r="H63" s="78" t="str">
        <f aca="false">IF(A63="","",COUNTIF(OPS_Commer_Support!B18:B21,"*"&amp;A63&amp;"*")+COUNTIF(OPS_Commer_Support!B153:B156,"*"&amp;A63&amp;"*"))</f>
        <v/>
      </c>
      <c r="I63" s="78" t="str">
        <f aca="false">IF(A63="","",COUNTIF(OPS_Commer_Support!B44:B47,"*"&amp;A63&amp;"*")+COUNTIF(OPS_Commer_Support!B179:B182,"*"&amp;A63&amp;"*"))</f>
        <v/>
      </c>
      <c r="J63" s="78" t="str">
        <f aca="false">IF(A63="","",COUNTIF(OPS_Commer_Support!B70:B73,"*"&amp;A63&amp;"*")+COUNTIF(OPS_Commer_Support!B205:B208,"*"&amp;A63&amp;"*"))</f>
        <v/>
      </c>
      <c r="K63" s="78" t="str">
        <f aca="false">IF(A63="","",COUNTIF(OPS_Commer_Support!B96:B99,"*"&amp;A63&amp;"*")+COUNTIF(OPS_Commer_Support!B231:B234,"*"&amp;A63&amp;"*"))</f>
        <v/>
      </c>
      <c r="L63" s="78" t="str">
        <f aca="false">IF(A63="","",COUNTIF(OPS_Commer_Support!B122:B125,"*"&amp;A63&amp;"*")+COUNTIF(OPS_Commer_Support!B257:B260,"*"&amp;A63&amp;"*"))</f>
        <v/>
      </c>
      <c r="M63" s="79" t="str">
        <f aca="false">IF(A63="","",SUM(C63:G63))</f>
        <v/>
      </c>
      <c r="N63" s="80" t="str">
        <f aca="false">IF(A63="","",SUM(H63:L63))</f>
        <v/>
      </c>
    </row>
    <row r="64" customFormat="false" ht="18" hidden="false" customHeight="true" outlineLevel="0" collapsed="false">
      <c r="A64" s="81"/>
      <c r="B64" s="28" t="s">
        <v>144</v>
      </c>
      <c r="C64" s="77" t="str">
        <f aca="false">IF(A64="","",COUNTIF(OPS_Commer_Support!B10:B14,"*"&amp;A64&amp;"*")+COUNTIF(OPS_Commer_Support!B145:B149,"*"&amp;A64&amp;"*"))</f>
        <v/>
      </c>
      <c r="D64" s="77" t="str">
        <f aca="false">IF(A64="","",COUNTIF(OPS_Commer_Support!B36:B40,"*"&amp;A64&amp;"*")+COUNTIF(OPS_Commer_Support!B171:B175,"*"&amp;A64&amp;"*"))</f>
        <v/>
      </c>
      <c r="E64" s="77" t="str">
        <f aca="false">IF(A64="","",COUNTIF(OPS_Commer_Support!B62:B66,"*"&amp;A64&amp;"*")+COUNTIF(OPS_Commer_Support!B197:B201,"*"&amp;A64&amp;"*"))</f>
        <v/>
      </c>
      <c r="F64" s="77" t="str">
        <f aca="false">IF(A64="","",COUNTIF(OPS_Commer_Support!B88:B92,"*"&amp;A64&amp;"*")+COUNTIF(OPS_Commer_Support!B223:B227,"*"&amp;A64&amp;"*"))</f>
        <v/>
      </c>
      <c r="G64" s="77" t="str">
        <f aca="false">IF(A64="","",COUNTIF(OPS_Commer_Support!B114:B118,"*"&amp;A64&amp;"*")+COUNTIF(OPS_Commer_Support!B249:B253,"*"&amp;A64&amp;"*"))</f>
        <v/>
      </c>
      <c r="H64" s="78" t="str">
        <f aca="false">IF(A64="","",COUNTIF(OPS_Commer_Support!B18:B21,"*"&amp;A64&amp;"*")+COUNTIF(OPS_Commer_Support!B153:B156,"*"&amp;A64&amp;"*"))</f>
        <v/>
      </c>
      <c r="I64" s="78" t="str">
        <f aca="false">IF(A64="","",COUNTIF(OPS_Commer_Support!B44:B47,"*"&amp;A64&amp;"*")+COUNTIF(OPS_Commer_Support!B179:B182,"*"&amp;A64&amp;"*"))</f>
        <v/>
      </c>
      <c r="J64" s="78" t="str">
        <f aca="false">IF(A64="","",COUNTIF(OPS_Commer_Support!B70:B73,"*"&amp;A64&amp;"*")+COUNTIF(OPS_Commer_Support!B205:B208,"*"&amp;A64&amp;"*"))</f>
        <v/>
      </c>
      <c r="K64" s="78" t="str">
        <f aca="false">IF(A64="","",COUNTIF(OPS_Commer_Support!B96:B99,"*"&amp;A64&amp;"*")+COUNTIF(OPS_Commer_Support!B231:B234,"*"&amp;A64&amp;"*"))</f>
        <v/>
      </c>
      <c r="L64" s="78" t="str">
        <f aca="false">IF(A64="","",COUNTIF(OPS_Commer_Support!B122:B125,"*"&amp;A64&amp;"*")+COUNTIF(OPS_Commer_Support!B257:B260,"*"&amp;A64&amp;"*"))</f>
        <v/>
      </c>
      <c r="M64" s="79" t="str">
        <f aca="false">IF(A64="","",SUM(C64:G64))</f>
        <v/>
      </c>
      <c r="N64" s="80" t="str">
        <f aca="false">IF(A64="","",SUM(H64:L64))</f>
        <v/>
      </c>
    </row>
    <row r="65" customFormat="false" ht="18" hidden="false" customHeight="true" outlineLevel="0" collapsed="false">
      <c r="A65" s="82"/>
      <c r="B65" s="76" t="s">
        <v>144</v>
      </c>
      <c r="C65" s="77" t="str">
        <f aca="false">IF(A65="","",COUNTIF(OPS_Commer_Support!B10:B14,"*"&amp;A65&amp;"*")+COUNTIF(OPS_Commer_Support!B145:B149,"*"&amp;A65&amp;"*"))</f>
        <v/>
      </c>
      <c r="D65" s="77" t="str">
        <f aca="false">IF(A65="","",COUNTIF(OPS_Commer_Support!B36:B40,"*"&amp;A65&amp;"*")+COUNTIF(OPS_Commer_Support!B171:B175,"*"&amp;A65&amp;"*"))</f>
        <v/>
      </c>
      <c r="E65" s="77" t="str">
        <f aca="false">IF(A65="","",COUNTIF(OPS_Commer_Support!B62:B66,"*"&amp;A65&amp;"*")+COUNTIF(OPS_Commer_Support!B197:B201,"*"&amp;A65&amp;"*"))</f>
        <v/>
      </c>
      <c r="F65" s="77" t="str">
        <f aca="false">IF(A65="","",COUNTIF(OPS_Commer_Support!B88:B92,"*"&amp;A65&amp;"*")+COUNTIF(OPS_Commer_Support!B223:B227,"*"&amp;A65&amp;"*"))</f>
        <v/>
      </c>
      <c r="G65" s="77" t="str">
        <f aca="false">IF(A65="","",COUNTIF(OPS_Commer_Support!B114:B118,"*"&amp;A65&amp;"*")+COUNTIF(OPS_Commer_Support!B249:B253,"*"&amp;A65&amp;"*"))</f>
        <v/>
      </c>
      <c r="H65" s="78" t="str">
        <f aca="false">IF(A65="","",COUNTIF(OPS_Commer_Support!B18:B21,"*"&amp;A65&amp;"*")+COUNTIF(OPS_Commer_Support!B153:B156,"*"&amp;A65&amp;"*"))</f>
        <v/>
      </c>
      <c r="I65" s="78" t="str">
        <f aca="false">IF(A65="","",COUNTIF(OPS_Commer_Support!B44:B47,"*"&amp;A65&amp;"*")+COUNTIF(OPS_Commer_Support!B179:B182,"*"&amp;A65&amp;"*"))</f>
        <v/>
      </c>
      <c r="J65" s="78" t="str">
        <f aca="false">IF(A65="","",COUNTIF(OPS_Commer_Support!B70:B73,"*"&amp;A65&amp;"*")+COUNTIF(OPS_Commer_Support!B205:B208,"*"&amp;A65&amp;"*"))</f>
        <v/>
      </c>
      <c r="K65" s="78" t="str">
        <f aca="false">IF(A65="","",COUNTIF(OPS_Commer_Support!B96:B99,"*"&amp;A65&amp;"*")+COUNTIF(OPS_Commer_Support!B231:B234,"*"&amp;A65&amp;"*"))</f>
        <v/>
      </c>
      <c r="L65" s="78" t="str">
        <f aca="false">IF(A65="","",COUNTIF(OPS_Commer_Support!B122:B125,"*"&amp;A65&amp;"*")+COUNTIF(OPS_Commer_Support!B257:B260,"*"&amp;A65&amp;"*"))</f>
        <v/>
      </c>
      <c r="M65" s="79" t="str">
        <f aca="false">IF(A65="","",SUM(C65:G65))</f>
        <v/>
      </c>
      <c r="N65" s="80" t="str">
        <f aca="false">IF(A65="","",SUM(H65:L65))</f>
        <v/>
      </c>
    </row>
    <row r="66" customFormat="false" ht="18" hidden="false" customHeight="true" outlineLevel="0" collapsed="false">
      <c r="A66" s="81"/>
      <c r="B66" s="28" t="s">
        <v>144</v>
      </c>
      <c r="C66" s="77" t="str">
        <f aca="false">IF(A66="","",COUNTIF(OPS_Commer_Support!B10:B14,"*"&amp;A66&amp;"*")+COUNTIF(OPS_Commer_Support!B145:B149,"*"&amp;A66&amp;"*"))</f>
        <v/>
      </c>
      <c r="D66" s="77" t="str">
        <f aca="false">IF(A66="","",COUNTIF(OPS_Commer_Support!B36:B40,"*"&amp;A66&amp;"*")+COUNTIF(OPS_Commer_Support!B171:B175,"*"&amp;A66&amp;"*"))</f>
        <v/>
      </c>
      <c r="E66" s="77" t="str">
        <f aca="false">IF(A66="","",COUNTIF(OPS_Commer_Support!B62:B66,"*"&amp;A66&amp;"*")+COUNTIF(OPS_Commer_Support!B197:B201,"*"&amp;A66&amp;"*"))</f>
        <v/>
      </c>
      <c r="F66" s="77" t="str">
        <f aca="false">IF(A66="","",COUNTIF(OPS_Commer_Support!B88:B92,"*"&amp;A66&amp;"*")+COUNTIF(OPS_Commer_Support!B223:B227,"*"&amp;A66&amp;"*"))</f>
        <v/>
      </c>
      <c r="G66" s="77" t="str">
        <f aca="false">IF(A66="","",COUNTIF(OPS_Commer_Support!B114:B118,"*"&amp;A66&amp;"*")+COUNTIF(OPS_Commer_Support!B249:B253,"*"&amp;A66&amp;"*"))</f>
        <v/>
      </c>
      <c r="H66" s="78" t="str">
        <f aca="false">IF(A66="","",COUNTIF(OPS_Commer_Support!B18:B21,"*"&amp;A66&amp;"*")+COUNTIF(OPS_Commer_Support!B153:B156,"*"&amp;A66&amp;"*"))</f>
        <v/>
      </c>
      <c r="I66" s="78" t="str">
        <f aca="false">IF(A66="","",COUNTIF(OPS_Commer_Support!B44:B47,"*"&amp;A66&amp;"*")+COUNTIF(OPS_Commer_Support!B179:B182,"*"&amp;A66&amp;"*"))</f>
        <v/>
      </c>
      <c r="J66" s="78" t="str">
        <f aca="false">IF(A66="","",COUNTIF(OPS_Commer_Support!B70:B73,"*"&amp;A66&amp;"*")+COUNTIF(OPS_Commer_Support!B205:B208,"*"&amp;A66&amp;"*"))</f>
        <v/>
      </c>
      <c r="K66" s="78" t="str">
        <f aca="false">IF(A66="","",COUNTIF(OPS_Commer_Support!B96:B99,"*"&amp;A66&amp;"*")+COUNTIF(OPS_Commer_Support!B231:B234,"*"&amp;A66&amp;"*"))</f>
        <v/>
      </c>
      <c r="L66" s="78" t="str">
        <f aca="false">IF(A66="","",COUNTIF(OPS_Commer_Support!B122:B125,"*"&amp;A66&amp;"*")+COUNTIF(OPS_Commer_Support!B257:B260,"*"&amp;A66&amp;"*"))</f>
        <v/>
      </c>
      <c r="M66" s="79" t="str">
        <f aca="false">IF(A66="","",SUM(C66:G66))</f>
        <v/>
      </c>
      <c r="N66" s="80" t="str">
        <f aca="false">IF(A66="","",SUM(H66:L66))</f>
        <v/>
      </c>
    </row>
    <row r="67" customFormat="false" ht="18" hidden="false" customHeight="true" outlineLevel="0" collapsed="false">
      <c r="A67" s="83" t="s">
        <v>146</v>
      </c>
      <c r="B67" s="83"/>
      <c r="C67" s="83"/>
      <c r="D67" s="83"/>
      <c r="E67" s="83"/>
      <c r="F67" s="83"/>
      <c r="G67" s="83"/>
      <c r="H67" s="83"/>
      <c r="I67" s="83"/>
      <c r="J67" s="83"/>
      <c r="K67" s="83"/>
      <c r="L67" s="83"/>
      <c r="M67" s="83"/>
      <c r="N67" s="83"/>
    </row>
    <row r="68" customFormat="false" ht="18" hidden="false" customHeight="true" outlineLevel="0" collapsed="false">
      <c r="A68" s="75" t="s">
        <v>147</v>
      </c>
      <c r="B68" s="76" t="s">
        <v>148</v>
      </c>
      <c r="C68" s="77" t="n">
        <f aca="false">IF(A68="","",COUNTIF(MKT_Mktg_ComDes!B10:B14,"*"&amp;A68&amp;"*")+COUNTIF(MKT_Mktg_ComDes!B145:B149,"*"&amp;A68&amp;"*"))</f>
        <v>0</v>
      </c>
      <c r="D68" s="77" t="n">
        <f aca="false">IF(A68="","",COUNTIF(MKT_Mktg_ComDes!B36:B40,"*"&amp;A68&amp;"*")+COUNTIF(MKT_Mktg_ComDes!B171:B175,"*"&amp;A68&amp;"*"))</f>
        <v>0</v>
      </c>
      <c r="E68" s="77" t="n">
        <f aca="false">IF(A68="","",COUNTIF(MKT_Mktg_ComDes!B62:B66,"*"&amp;A68&amp;"*")+COUNTIF(MKT_Mktg_ComDes!B197:B201,"*"&amp;A68&amp;"*"))</f>
        <v>0</v>
      </c>
      <c r="F68" s="77" t="n">
        <f aca="false">IF(A68="","",COUNTIF(MKT_Mktg_ComDes!B88:B92,"*"&amp;A68&amp;"*")+COUNTIF(MKT_Mktg_ComDes!B223:B227,"*"&amp;A68&amp;"*"))</f>
        <v>0</v>
      </c>
      <c r="G68" s="77" t="n">
        <f aca="false">IF(A68="","",COUNTIF(MKT_Mktg_ComDes!B114:B118,"*"&amp;A68&amp;"*")+COUNTIF(MKT_Mktg_ComDes!B249:B253,"*"&amp;A68&amp;"*"))</f>
        <v>0</v>
      </c>
      <c r="H68" s="78" t="n">
        <f aca="false">IF(A68="","",COUNTIF(MKT_Mktg_ComDes!B18:B21,"*"&amp;A68&amp;"*")+COUNTIF(MKT_Mktg_ComDes!B153:B156,"*"&amp;A68&amp;"*"))</f>
        <v>0</v>
      </c>
      <c r="I68" s="78" t="n">
        <f aca="false">IF(A68="","",COUNTIF(MKT_Mktg_ComDes!B44:B47,"*"&amp;A68&amp;"*")+COUNTIF(MKT_Mktg_ComDes!B179:B182,"*"&amp;A68&amp;"*"))</f>
        <v>0</v>
      </c>
      <c r="J68" s="78" t="n">
        <f aca="false">IF(A68="","",COUNTIF(MKT_Mktg_ComDes!B70:B73,"*"&amp;A68&amp;"*")+COUNTIF(MKT_Mktg_ComDes!B205:B208,"*"&amp;A68&amp;"*"))</f>
        <v>0</v>
      </c>
      <c r="K68" s="78" t="n">
        <f aca="false">IF(A68="","",COUNTIF(MKT_Mktg_ComDes!B96:B99,"*"&amp;A68&amp;"*")+COUNTIF(MKT_Mktg_ComDes!B231:B234,"*"&amp;A68&amp;"*"))</f>
        <v>0</v>
      </c>
      <c r="L68" s="78" t="n">
        <f aca="false">IF(A68="","",COUNTIF(MKT_Mktg_ComDes!B122:B125,"*"&amp;A68&amp;"*")+COUNTIF(MKT_Mktg_ComDes!B257:B260,"*"&amp;A68&amp;"*"))</f>
        <v>0</v>
      </c>
      <c r="M68" s="79" t="n">
        <f aca="false">IF(A68="","",SUM(C68:G68))</f>
        <v>0</v>
      </c>
      <c r="N68" s="80" t="n">
        <f aca="false">IF(A68="","",SUM(H68:L68))</f>
        <v>0</v>
      </c>
    </row>
    <row r="69" customFormat="false" ht="18" hidden="false" customHeight="true" outlineLevel="0" collapsed="false">
      <c r="A69" s="27" t="s">
        <v>149</v>
      </c>
      <c r="B69" s="28" t="s">
        <v>148</v>
      </c>
      <c r="C69" s="77" t="n">
        <f aca="false">IF(A69="","",COUNTIF(MKT_Mktg_ComDes!B10:B14,"*"&amp;A69&amp;"*")+COUNTIF(MKT_Mktg_ComDes!B145:B149,"*"&amp;A69&amp;"*"))</f>
        <v>0</v>
      </c>
      <c r="D69" s="77" t="n">
        <f aca="false">IF(A69="","",COUNTIF(MKT_Mktg_ComDes!B36:B40,"*"&amp;A69&amp;"*")+COUNTIF(MKT_Mktg_ComDes!B171:B175,"*"&amp;A69&amp;"*"))</f>
        <v>0</v>
      </c>
      <c r="E69" s="77" t="n">
        <f aca="false">IF(A69="","",COUNTIF(MKT_Mktg_ComDes!B62:B66,"*"&amp;A69&amp;"*")+COUNTIF(MKT_Mktg_ComDes!B197:B201,"*"&amp;A69&amp;"*"))</f>
        <v>0</v>
      </c>
      <c r="F69" s="77" t="n">
        <f aca="false">IF(A69="","",COUNTIF(MKT_Mktg_ComDes!B88:B92,"*"&amp;A69&amp;"*")+COUNTIF(MKT_Mktg_ComDes!B223:B227,"*"&amp;A69&amp;"*"))</f>
        <v>0</v>
      </c>
      <c r="G69" s="77" t="n">
        <f aca="false">IF(A69="","",COUNTIF(MKT_Mktg_ComDes!B114:B118,"*"&amp;A69&amp;"*")+COUNTIF(MKT_Mktg_ComDes!B249:B253,"*"&amp;A69&amp;"*"))</f>
        <v>0</v>
      </c>
      <c r="H69" s="78" t="n">
        <f aca="false">IF(A69="","",COUNTIF(MKT_Mktg_ComDes!B18:B21,"*"&amp;A69&amp;"*")+COUNTIF(MKT_Mktg_ComDes!B153:B156,"*"&amp;A69&amp;"*"))</f>
        <v>0</v>
      </c>
      <c r="I69" s="78" t="n">
        <f aca="false">IF(A69="","",COUNTIF(MKT_Mktg_ComDes!B44:B47,"*"&amp;A69&amp;"*")+COUNTIF(MKT_Mktg_ComDes!B179:B182,"*"&amp;A69&amp;"*"))</f>
        <v>0</v>
      </c>
      <c r="J69" s="78" t="n">
        <f aca="false">IF(A69="","",COUNTIF(MKT_Mktg_ComDes!B70:B73,"*"&amp;A69&amp;"*")+COUNTIF(MKT_Mktg_ComDes!B205:B208,"*"&amp;A69&amp;"*"))</f>
        <v>0</v>
      </c>
      <c r="K69" s="78" t="n">
        <f aca="false">IF(A69="","",COUNTIF(MKT_Mktg_ComDes!B96:B99,"*"&amp;A69&amp;"*")+COUNTIF(MKT_Mktg_ComDes!B231:B234,"*"&amp;A69&amp;"*"))</f>
        <v>0</v>
      </c>
      <c r="L69" s="78" t="n">
        <f aca="false">IF(A69="","",COUNTIF(MKT_Mktg_ComDes!B122:B125,"*"&amp;A69&amp;"*")+COUNTIF(MKT_Mktg_ComDes!B257:B260,"*"&amp;A69&amp;"*"))</f>
        <v>0</v>
      </c>
      <c r="M69" s="79" t="n">
        <f aca="false">IF(A69="","",SUM(C69:G69))</f>
        <v>0</v>
      </c>
      <c r="N69" s="80" t="n">
        <f aca="false">IF(A69="","",SUM(H69:L69))</f>
        <v>0</v>
      </c>
    </row>
    <row r="70" customFormat="false" ht="18" hidden="false" customHeight="true" outlineLevel="0" collapsed="false">
      <c r="A70" s="75" t="s">
        <v>150</v>
      </c>
      <c r="B70" s="76" t="s">
        <v>148</v>
      </c>
      <c r="C70" s="77" t="n">
        <f aca="false">IF(A70="","",COUNTIF(MKT_Mktg_ComDes!B10:B14,"*"&amp;A70&amp;"*")+COUNTIF(MKT_Mktg_ComDes!B145:B149,"*"&amp;A70&amp;"*"))</f>
        <v>0</v>
      </c>
      <c r="D70" s="77" t="n">
        <f aca="false">IF(A70="","",COUNTIF(MKT_Mktg_ComDes!B36:B40,"*"&amp;A70&amp;"*")+COUNTIF(MKT_Mktg_ComDes!B171:B175,"*"&amp;A70&amp;"*"))</f>
        <v>0</v>
      </c>
      <c r="E70" s="77" t="n">
        <f aca="false">IF(A70="","",COUNTIF(MKT_Mktg_ComDes!B62:B66,"*"&amp;A70&amp;"*")+COUNTIF(MKT_Mktg_ComDes!B197:B201,"*"&amp;A70&amp;"*"))</f>
        <v>0</v>
      </c>
      <c r="F70" s="77" t="n">
        <f aca="false">IF(A70="","",COUNTIF(MKT_Mktg_ComDes!B88:B92,"*"&amp;A70&amp;"*")+COUNTIF(MKT_Mktg_ComDes!B223:B227,"*"&amp;A70&amp;"*"))</f>
        <v>0</v>
      </c>
      <c r="G70" s="77" t="n">
        <f aca="false">IF(A70="","",COUNTIF(MKT_Mktg_ComDes!B114:B118,"*"&amp;A70&amp;"*")+COUNTIF(MKT_Mktg_ComDes!B249:B253,"*"&amp;A70&amp;"*"))</f>
        <v>0</v>
      </c>
      <c r="H70" s="78" t="n">
        <f aca="false">IF(A70="","",COUNTIF(MKT_Mktg_ComDes!B18:B21,"*"&amp;A70&amp;"*")+COUNTIF(MKT_Mktg_ComDes!B153:B156,"*"&amp;A70&amp;"*"))</f>
        <v>0</v>
      </c>
      <c r="I70" s="78" t="n">
        <f aca="false">IF(A70="","",COUNTIF(MKT_Mktg_ComDes!B44:B47,"*"&amp;A70&amp;"*")+COUNTIF(MKT_Mktg_ComDes!B179:B182,"*"&amp;A70&amp;"*"))</f>
        <v>0</v>
      </c>
      <c r="J70" s="78" t="n">
        <f aca="false">IF(A70="","",COUNTIF(MKT_Mktg_ComDes!B70:B73,"*"&amp;A70&amp;"*")+COUNTIF(MKT_Mktg_ComDes!B205:B208,"*"&amp;A70&amp;"*"))</f>
        <v>0</v>
      </c>
      <c r="K70" s="78" t="n">
        <f aca="false">IF(A70="","",COUNTIF(MKT_Mktg_ComDes!B96:B99,"*"&amp;A70&amp;"*")+COUNTIF(MKT_Mktg_ComDes!B231:B234,"*"&amp;A70&amp;"*"))</f>
        <v>0</v>
      </c>
      <c r="L70" s="78" t="n">
        <f aca="false">IF(A70="","",COUNTIF(MKT_Mktg_ComDes!B122:B125,"*"&amp;A70&amp;"*")+COUNTIF(MKT_Mktg_ComDes!B257:B260,"*"&amp;A70&amp;"*"))</f>
        <v>0</v>
      </c>
      <c r="M70" s="79" t="n">
        <f aca="false">IF(A70="","",SUM(C70:G70))</f>
        <v>0</v>
      </c>
      <c r="N70" s="80" t="n">
        <f aca="false">IF(A70="","",SUM(H70:L70))</f>
        <v>0</v>
      </c>
    </row>
    <row r="71" customFormat="false" ht="18" hidden="false" customHeight="true" outlineLevel="0" collapsed="false">
      <c r="A71" s="81"/>
      <c r="B71" s="28" t="s">
        <v>148</v>
      </c>
      <c r="C71" s="77" t="str">
        <f aca="false">IF(A71="","",COUNTIF(MKT_Mktg_ComDes!B10:B14,"*"&amp;A71&amp;"*")+COUNTIF(MKT_Mktg_ComDes!B145:B149,"*"&amp;A71&amp;"*"))</f>
        <v/>
      </c>
      <c r="D71" s="77" t="str">
        <f aca="false">IF(A71="","",COUNTIF(MKT_Mktg_ComDes!B36:B40,"*"&amp;A71&amp;"*")+COUNTIF(MKT_Mktg_ComDes!B171:B175,"*"&amp;A71&amp;"*"))</f>
        <v/>
      </c>
      <c r="E71" s="77" t="str">
        <f aca="false">IF(A71="","",COUNTIF(MKT_Mktg_ComDes!B62:B66,"*"&amp;A71&amp;"*")+COUNTIF(MKT_Mktg_ComDes!B197:B201,"*"&amp;A71&amp;"*"))</f>
        <v/>
      </c>
      <c r="F71" s="77" t="str">
        <f aca="false">IF(A71="","",COUNTIF(MKT_Mktg_ComDes!B88:B92,"*"&amp;A71&amp;"*")+COUNTIF(MKT_Mktg_ComDes!B223:B227,"*"&amp;A71&amp;"*"))</f>
        <v/>
      </c>
      <c r="G71" s="77" t="str">
        <f aca="false">IF(A71="","",COUNTIF(MKT_Mktg_ComDes!B114:B118,"*"&amp;A71&amp;"*")+COUNTIF(MKT_Mktg_ComDes!B249:B253,"*"&amp;A71&amp;"*"))</f>
        <v/>
      </c>
      <c r="H71" s="78" t="str">
        <f aca="false">IF(A71="","",COUNTIF(MKT_Mktg_ComDes!B18:B21,"*"&amp;A71&amp;"*")+COUNTIF(MKT_Mktg_ComDes!B153:B156,"*"&amp;A71&amp;"*"))</f>
        <v/>
      </c>
      <c r="I71" s="78" t="str">
        <f aca="false">IF(A71="","",COUNTIF(MKT_Mktg_ComDes!B44:B47,"*"&amp;A71&amp;"*")+COUNTIF(MKT_Mktg_ComDes!B179:B182,"*"&amp;A71&amp;"*"))</f>
        <v/>
      </c>
      <c r="J71" s="78" t="str">
        <f aca="false">IF(A71="","",COUNTIF(MKT_Mktg_ComDes!B70:B73,"*"&amp;A71&amp;"*")+COUNTIF(MKT_Mktg_ComDes!B205:B208,"*"&amp;A71&amp;"*"))</f>
        <v/>
      </c>
      <c r="K71" s="78" t="str">
        <f aca="false">IF(A71="","",COUNTIF(MKT_Mktg_ComDes!B96:B99,"*"&amp;A71&amp;"*")+COUNTIF(MKT_Mktg_ComDes!B231:B234,"*"&amp;A71&amp;"*"))</f>
        <v/>
      </c>
      <c r="L71" s="78" t="str">
        <f aca="false">IF(A71="","",COUNTIF(MKT_Mktg_ComDes!B122:B125,"*"&amp;A71&amp;"*")+COUNTIF(MKT_Mktg_ComDes!B257:B260,"*"&amp;A71&amp;"*"))</f>
        <v/>
      </c>
      <c r="M71" s="79" t="str">
        <f aca="false">IF(A71="","",SUM(C71:G71))</f>
        <v/>
      </c>
      <c r="N71" s="80" t="str">
        <f aca="false">IF(A71="","",SUM(H71:L71))</f>
        <v/>
      </c>
    </row>
    <row r="72" customFormat="false" ht="18" hidden="false" customHeight="true" outlineLevel="0" collapsed="false">
      <c r="A72" s="82"/>
      <c r="B72" s="76" t="s">
        <v>148</v>
      </c>
      <c r="C72" s="77" t="str">
        <f aca="false">IF(A72="","",COUNTIF(MKT_Mktg_ComDes!B10:B14,"*"&amp;A72&amp;"*")+COUNTIF(MKT_Mktg_ComDes!B145:B149,"*"&amp;A72&amp;"*"))</f>
        <v/>
      </c>
      <c r="D72" s="77" t="str">
        <f aca="false">IF(A72="","",COUNTIF(MKT_Mktg_ComDes!B36:B40,"*"&amp;A72&amp;"*")+COUNTIF(MKT_Mktg_ComDes!B171:B175,"*"&amp;A72&amp;"*"))</f>
        <v/>
      </c>
      <c r="E72" s="77" t="str">
        <f aca="false">IF(A72="","",COUNTIF(MKT_Mktg_ComDes!B62:B66,"*"&amp;A72&amp;"*")+COUNTIF(MKT_Mktg_ComDes!B197:B201,"*"&amp;A72&amp;"*"))</f>
        <v/>
      </c>
      <c r="F72" s="77" t="str">
        <f aca="false">IF(A72="","",COUNTIF(MKT_Mktg_ComDes!B88:B92,"*"&amp;A72&amp;"*")+COUNTIF(MKT_Mktg_ComDes!B223:B227,"*"&amp;A72&amp;"*"))</f>
        <v/>
      </c>
      <c r="G72" s="77" t="str">
        <f aca="false">IF(A72="","",COUNTIF(MKT_Mktg_ComDes!B114:B118,"*"&amp;A72&amp;"*")+COUNTIF(MKT_Mktg_ComDes!B249:B253,"*"&amp;A72&amp;"*"))</f>
        <v/>
      </c>
      <c r="H72" s="78" t="str">
        <f aca="false">IF(A72="","",COUNTIF(MKT_Mktg_ComDes!B18:B21,"*"&amp;A72&amp;"*")+COUNTIF(MKT_Mktg_ComDes!B153:B156,"*"&amp;A72&amp;"*"))</f>
        <v/>
      </c>
      <c r="I72" s="78" t="str">
        <f aca="false">IF(A72="","",COUNTIF(MKT_Mktg_ComDes!B44:B47,"*"&amp;A72&amp;"*")+COUNTIF(MKT_Mktg_ComDes!B179:B182,"*"&amp;A72&amp;"*"))</f>
        <v/>
      </c>
      <c r="J72" s="78" t="str">
        <f aca="false">IF(A72="","",COUNTIF(MKT_Mktg_ComDes!B70:B73,"*"&amp;A72&amp;"*")+COUNTIF(MKT_Mktg_ComDes!B205:B208,"*"&amp;A72&amp;"*"))</f>
        <v/>
      </c>
      <c r="K72" s="78" t="str">
        <f aca="false">IF(A72="","",COUNTIF(MKT_Mktg_ComDes!B96:B99,"*"&amp;A72&amp;"*")+COUNTIF(MKT_Mktg_ComDes!B231:B234,"*"&amp;A72&amp;"*"))</f>
        <v/>
      </c>
      <c r="L72" s="78" t="str">
        <f aca="false">IF(A72="","",COUNTIF(MKT_Mktg_ComDes!B122:B125,"*"&amp;A72&amp;"*")+COUNTIF(MKT_Mktg_ComDes!B257:B260,"*"&amp;A72&amp;"*"))</f>
        <v/>
      </c>
      <c r="M72" s="79" t="str">
        <f aca="false">IF(A72="","",SUM(C72:G72))</f>
        <v/>
      </c>
      <c r="N72" s="80" t="str">
        <f aca="false">IF(A72="","",SUM(H72:L72))</f>
        <v/>
      </c>
    </row>
    <row r="73" customFormat="false" ht="18" hidden="false" customHeight="true" outlineLevel="0" collapsed="false">
      <c r="A73" s="81"/>
      <c r="B73" s="28" t="s">
        <v>148</v>
      </c>
      <c r="C73" s="77" t="str">
        <f aca="false">IF(A73="","",COUNTIF(MKT_Mktg_ComDes!B10:B14,"*"&amp;A73&amp;"*")+COUNTIF(MKT_Mktg_ComDes!B145:B149,"*"&amp;A73&amp;"*"))</f>
        <v/>
      </c>
      <c r="D73" s="77" t="str">
        <f aca="false">IF(A73="","",COUNTIF(MKT_Mktg_ComDes!B36:B40,"*"&amp;A73&amp;"*")+COUNTIF(MKT_Mktg_ComDes!B171:B175,"*"&amp;A73&amp;"*"))</f>
        <v/>
      </c>
      <c r="E73" s="77" t="str">
        <f aca="false">IF(A73="","",COUNTIF(MKT_Mktg_ComDes!B62:B66,"*"&amp;A73&amp;"*")+COUNTIF(MKT_Mktg_ComDes!B197:B201,"*"&amp;A73&amp;"*"))</f>
        <v/>
      </c>
      <c r="F73" s="77" t="str">
        <f aca="false">IF(A73="","",COUNTIF(MKT_Mktg_ComDes!B88:B92,"*"&amp;A73&amp;"*")+COUNTIF(MKT_Mktg_ComDes!B223:B227,"*"&amp;A73&amp;"*"))</f>
        <v/>
      </c>
      <c r="G73" s="77" t="str">
        <f aca="false">IF(A73="","",COUNTIF(MKT_Mktg_ComDes!B114:B118,"*"&amp;A73&amp;"*")+COUNTIF(MKT_Mktg_ComDes!B249:B253,"*"&amp;A73&amp;"*"))</f>
        <v/>
      </c>
      <c r="H73" s="78" t="str">
        <f aca="false">IF(A73="","",COUNTIF(MKT_Mktg_ComDes!B18:B21,"*"&amp;A73&amp;"*")+COUNTIF(MKT_Mktg_ComDes!B153:B156,"*"&amp;A73&amp;"*"))</f>
        <v/>
      </c>
      <c r="I73" s="78" t="str">
        <f aca="false">IF(A73="","",COUNTIF(MKT_Mktg_ComDes!B44:B47,"*"&amp;A73&amp;"*")+COUNTIF(MKT_Mktg_ComDes!B179:B182,"*"&amp;A73&amp;"*"))</f>
        <v/>
      </c>
      <c r="J73" s="78" t="str">
        <f aca="false">IF(A73="","",COUNTIF(MKT_Mktg_ComDes!B70:B73,"*"&amp;A73&amp;"*")+COUNTIF(MKT_Mktg_ComDes!B205:B208,"*"&amp;A73&amp;"*"))</f>
        <v/>
      </c>
      <c r="K73" s="78" t="str">
        <f aca="false">IF(A73="","",COUNTIF(MKT_Mktg_ComDes!B96:B99,"*"&amp;A73&amp;"*")+COUNTIF(MKT_Mktg_ComDes!B231:B234,"*"&amp;A73&amp;"*"))</f>
        <v/>
      </c>
      <c r="L73" s="78" t="str">
        <f aca="false">IF(A73="","",COUNTIF(MKT_Mktg_ComDes!B122:B125,"*"&amp;A73&amp;"*")+COUNTIF(MKT_Mktg_ComDes!B257:B260,"*"&amp;A73&amp;"*"))</f>
        <v/>
      </c>
      <c r="M73" s="79" t="str">
        <f aca="false">IF(A73="","",SUM(C73:G73))</f>
        <v/>
      </c>
      <c r="N73" s="80" t="str">
        <f aca="false">IF(A73="","",SUM(H73:L73))</f>
        <v/>
      </c>
    </row>
    <row r="74" customFormat="false" ht="18" hidden="false" customHeight="true" outlineLevel="0" collapsed="false">
      <c r="A74" s="82"/>
      <c r="B74" s="76" t="s">
        <v>148</v>
      </c>
      <c r="C74" s="77" t="str">
        <f aca="false">IF(A74="","",COUNTIF(MKT_Mktg_ComDes!B10:B14,"*"&amp;A74&amp;"*")+COUNTIF(MKT_Mktg_ComDes!B145:B149,"*"&amp;A74&amp;"*"))</f>
        <v/>
      </c>
      <c r="D74" s="77" t="str">
        <f aca="false">IF(A74="","",COUNTIF(MKT_Mktg_ComDes!B36:B40,"*"&amp;A74&amp;"*")+COUNTIF(MKT_Mktg_ComDes!B171:B175,"*"&amp;A74&amp;"*"))</f>
        <v/>
      </c>
      <c r="E74" s="77" t="str">
        <f aca="false">IF(A74="","",COUNTIF(MKT_Mktg_ComDes!B62:B66,"*"&amp;A74&amp;"*")+COUNTIF(MKT_Mktg_ComDes!B197:B201,"*"&amp;A74&amp;"*"))</f>
        <v/>
      </c>
      <c r="F74" s="77" t="str">
        <f aca="false">IF(A74="","",COUNTIF(MKT_Mktg_ComDes!B88:B92,"*"&amp;A74&amp;"*")+COUNTIF(MKT_Mktg_ComDes!B223:B227,"*"&amp;A74&amp;"*"))</f>
        <v/>
      </c>
      <c r="G74" s="77" t="str">
        <f aca="false">IF(A74="","",COUNTIF(MKT_Mktg_ComDes!B114:B118,"*"&amp;A74&amp;"*")+COUNTIF(MKT_Mktg_ComDes!B249:B253,"*"&amp;A74&amp;"*"))</f>
        <v/>
      </c>
      <c r="H74" s="78" t="str">
        <f aca="false">IF(A74="","",COUNTIF(MKT_Mktg_ComDes!B18:B21,"*"&amp;A74&amp;"*")+COUNTIF(MKT_Mktg_ComDes!B153:B156,"*"&amp;A74&amp;"*"))</f>
        <v/>
      </c>
      <c r="I74" s="78" t="str">
        <f aca="false">IF(A74="","",COUNTIF(MKT_Mktg_ComDes!B44:B47,"*"&amp;A74&amp;"*")+COUNTIF(MKT_Mktg_ComDes!B179:B182,"*"&amp;A74&amp;"*"))</f>
        <v/>
      </c>
      <c r="J74" s="78" t="str">
        <f aca="false">IF(A74="","",COUNTIF(MKT_Mktg_ComDes!B70:B73,"*"&amp;A74&amp;"*")+COUNTIF(MKT_Mktg_ComDes!B205:B208,"*"&amp;A74&amp;"*"))</f>
        <v/>
      </c>
      <c r="K74" s="78" t="str">
        <f aca="false">IF(A74="","",COUNTIF(MKT_Mktg_ComDes!B96:B99,"*"&amp;A74&amp;"*")+COUNTIF(MKT_Mktg_ComDes!B231:B234,"*"&amp;A74&amp;"*"))</f>
        <v/>
      </c>
      <c r="L74" s="78" t="str">
        <f aca="false">IF(A74="","",COUNTIF(MKT_Mktg_ComDes!B122:B125,"*"&amp;A74&amp;"*")+COUNTIF(MKT_Mktg_ComDes!B257:B260,"*"&amp;A74&amp;"*"))</f>
        <v/>
      </c>
      <c r="M74" s="79" t="str">
        <f aca="false">IF(A74="","",SUM(C74:G74))</f>
        <v/>
      </c>
      <c r="N74" s="80" t="str">
        <f aca="false">IF(A74="","",SUM(H74:L74))</f>
        <v/>
      </c>
    </row>
    <row r="75" customFormat="false" ht="18" hidden="false" customHeight="true" outlineLevel="0" collapsed="false">
      <c r="A75" s="81"/>
      <c r="B75" s="28" t="s">
        <v>148</v>
      </c>
      <c r="C75" s="77" t="str">
        <f aca="false">IF(A75="","",COUNTIF(MKT_Mktg_ComDes!B10:B14,"*"&amp;A75&amp;"*")+COUNTIF(MKT_Mktg_ComDes!B145:B149,"*"&amp;A75&amp;"*"))</f>
        <v/>
      </c>
      <c r="D75" s="77" t="str">
        <f aca="false">IF(A75="","",COUNTIF(MKT_Mktg_ComDes!B36:B40,"*"&amp;A75&amp;"*")+COUNTIF(MKT_Mktg_ComDes!B171:B175,"*"&amp;A75&amp;"*"))</f>
        <v/>
      </c>
      <c r="E75" s="77" t="str">
        <f aca="false">IF(A75="","",COUNTIF(MKT_Mktg_ComDes!B62:B66,"*"&amp;A75&amp;"*")+COUNTIF(MKT_Mktg_ComDes!B197:B201,"*"&amp;A75&amp;"*"))</f>
        <v/>
      </c>
      <c r="F75" s="77" t="str">
        <f aca="false">IF(A75="","",COUNTIF(MKT_Mktg_ComDes!B88:B92,"*"&amp;A75&amp;"*")+COUNTIF(MKT_Mktg_ComDes!B223:B227,"*"&amp;A75&amp;"*"))</f>
        <v/>
      </c>
      <c r="G75" s="77" t="str">
        <f aca="false">IF(A75="","",COUNTIF(MKT_Mktg_ComDes!B114:B118,"*"&amp;A75&amp;"*")+COUNTIF(MKT_Mktg_ComDes!B249:B253,"*"&amp;A75&amp;"*"))</f>
        <v/>
      </c>
      <c r="H75" s="78" t="str">
        <f aca="false">IF(A75="","",COUNTIF(MKT_Mktg_ComDes!B18:B21,"*"&amp;A75&amp;"*")+COUNTIF(MKT_Mktg_ComDes!B153:B156,"*"&amp;A75&amp;"*"))</f>
        <v/>
      </c>
      <c r="I75" s="78" t="str">
        <f aca="false">IF(A75="","",COUNTIF(MKT_Mktg_ComDes!B44:B47,"*"&amp;A75&amp;"*")+COUNTIF(MKT_Mktg_ComDes!B179:B182,"*"&amp;A75&amp;"*"))</f>
        <v/>
      </c>
      <c r="J75" s="78" t="str">
        <f aca="false">IF(A75="","",COUNTIF(MKT_Mktg_ComDes!B70:B73,"*"&amp;A75&amp;"*")+COUNTIF(MKT_Mktg_ComDes!B205:B208,"*"&amp;A75&amp;"*"))</f>
        <v/>
      </c>
      <c r="K75" s="78" t="str">
        <f aca="false">IF(A75="","",COUNTIF(MKT_Mktg_ComDes!B96:B99,"*"&amp;A75&amp;"*")+COUNTIF(MKT_Mktg_ComDes!B231:B234,"*"&amp;A75&amp;"*"))</f>
        <v/>
      </c>
      <c r="L75" s="78" t="str">
        <f aca="false">IF(A75="","",COUNTIF(MKT_Mktg_ComDes!B122:B125,"*"&amp;A75&amp;"*")+COUNTIF(MKT_Mktg_ComDes!B257:B260,"*"&amp;A75&amp;"*"))</f>
        <v/>
      </c>
      <c r="M75" s="79" t="str">
        <f aca="false">IF(A75="","",SUM(C75:G75))</f>
        <v/>
      </c>
      <c r="N75" s="80" t="str">
        <f aca="false">IF(A75="","",SUM(H75:L75))</f>
        <v/>
      </c>
    </row>
    <row r="76" customFormat="false" ht="18" hidden="false" customHeight="true" outlineLevel="0" collapsed="false">
      <c r="A76" s="82"/>
      <c r="B76" s="76" t="s">
        <v>148</v>
      </c>
      <c r="C76" s="77" t="str">
        <f aca="false">IF(A76="","",COUNTIF(MKT_Mktg_ComDes!B10:B14,"*"&amp;A76&amp;"*")+COUNTIF(MKT_Mktg_ComDes!B145:B149,"*"&amp;A76&amp;"*"))</f>
        <v/>
      </c>
      <c r="D76" s="77" t="str">
        <f aca="false">IF(A76="","",COUNTIF(MKT_Mktg_ComDes!B36:B40,"*"&amp;A76&amp;"*")+COUNTIF(MKT_Mktg_ComDes!B171:B175,"*"&amp;A76&amp;"*"))</f>
        <v/>
      </c>
      <c r="E76" s="77" t="str">
        <f aca="false">IF(A76="","",COUNTIF(MKT_Mktg_ComDes!B62:B66,"*"&amp;A76&amp;"*")+COUNTIF(MKT_Mktg_ComDes!B197:B201,"*"&amp;A76&amp;"*"))</f>
        <v/>
      </c>
      <c r="F76" s="77" t="str">
        <f aca="false">IF(A76="","",COUNTIF(MKT_Mktg_ComDes!B88:B92,"*"&amp;A76&amp;"*")+COUNTIF(MKT_Mktg_ComDes!B223:B227,"*"&amp;A76&amp;"*"))</f>
        <v/>
      </c>
      <c r="G76" s="77" t="str">
        <f aca="false">IF(A76="","",COUNTIF(MKT_Mktg_ComDes!B114:B118,"*"&amp;A76&amp;"*")+COUNTIF(MKT_Mktg_ComDes!B249:B253,"*"&amp;A76&amp;"*"))</f>
        <v/>
      </c>
      <c r="H76" s="78" t="str">
        <f aca="false">IF(A76="","",COUNTIF(MKT_Mktg_ComDes!B18:B21,"*"&amp;A76&amp;"*")+COUNTIF(MKT_Mktg_ComDes!B153:B156,"*"&amp;A76&amp;"*"))</f>
        <v/>
      </c>
      <c r="I76" s="78" t="str">
        <f aca="false">IF(A76="","",COUNTIF(MKT_Mktg_ComDes!B44:B47,"*"&amp;A76&amp;"*")+COUNTIF(MKT_Mktg_ComDes!B179:B182,"*"&amp;A76&amp;"*"))</f>
        <v/>
      </c>
      <c r="J76" s="78" t="str">
        <f aca="false">IF(A76="","",COUNTIF(MKT_Mktg_ComDes!B70:B73,"*"&amp;A76&amp;"*")+COUNTIF(MKT_Mktg_ComDes!B205:B208,"*"&amp;A76&amp;"*"))</f>
        <v/>
      </c>
      <c r="K76" s="78" t="str">
        <f aca="false">IF(A76="","",COUNTIF(MKT_Mktg_ComDes!B96:B99,"*"&amp;A76&amp;"*")+COUNTIF(MKT_Mktg_ComDes!B231:B234,"*"&amp;A76&amp;"*"))</f>
        <v/>
      </c>
      <c r="L76" s="78" t="str">
        <f aca="false">IF(A76="","",COUNTIF(MKT_Mktg_ComDes!B122:B125,"*"&amp;A76&amp;"*")+COUNTIF(MKT_Mktg_ComDes!B257:B260,"*"&amp;A76&amp;"*"))</f>
        <v/>
      </c>
      <c r="M76" s="79" t="str">
        <f aca="false">IF(A76="","",SUM(C76:G76))</f>
        <v/>
      </c>
      <c r="N76" s="80" t="str">
        <f aca="false">IF(A76="","",SUM(H76:L76))</f>
        <v/>
      </c>
    </row>
    <row r="77" customFormat="false" ht="18" hidden="false" customHeight="true" outlineLevel="0" collapsed="false">
      <c r="A77" s="81"/>
      <c r="B77" s="28" t="s">
        <v>148</v>
      </c>
      <c r="C77" s="77" t="str">
        <f aca="false">IF(A77="","",COUNTIF(MKT_Mktg_ComDes!B10:B14,"*"&amp;A77&amp;"*")+COUNTIF(MKT_Mktg_ComDes!B145:B149,"*"&amp;A77&amp;"*"))</f>
        <v/>
      </c>
      <c r="D77" s="77" t="str">
        <f aca="false">IF(A77="","",COUNTIF(MKT_Mktg_ComDes!B36:B40,"*"&amp;A77&amp;"*")+COUNTIF(MKT_Mktg_ComDes!B171:B175,"*"&amp;A77&amp;"*"))</f>
        <v/>
      </c>
      <c r="E77" s="77" t="str">
        <f aca="false">IF(A77="","",COUNTIF(MKT_Mktg_ComDes!B62:B66,"*"&amp;A77&amp;"*")+COUNTIF(MKT_Mktg_ComDes!B197:B201,"*"&amp;A77&amp;"*"))</f>
        <v/>
      </c>
      <c r="F77" s="77" t="str">
        <f aca="false">IF(A77="","",COUNTIF(MKT_Mktg_ComDes!B88:B92,"*"&amp;A77&amp;"*")+COUNTIF(MKT_Mktg_ComDes!B223:B227,"*"&amp;A77&amp;"*"))</f>
        <v/>
      </c>
      <c r="G77" s="77" t="str">
        <f aca="false">IF(A77="","",COUNTIF(MKT_Mktg_ComDes!B114:B118,"*"&amp;A77&amp;"*")+COUNTIF(MKT_Mktg_ComDes!B249:B253,"*"&amp;A77&amp;"*"))</f>
        <v/>
      </c>
      <c r="H77" s="78" t="str">
        <f aca="false">IF(A77="","",COUNTIF(MKT_Mktg_ComDes!B18:B21,"*"&amp;A77&amp;"*")+COUNTIF(MKT_Mktg_ComDes!B153:B156,"*"&amp;A77&amp;"*"))</f>
        <v/>
      </c>
      <c r="I77" s="78" t="str">
        <f aca="false">IF(A77="","",COUNTIF(MKT_Mktg_ComDes!B44:B47,"*"&amp;A77&amp;"*")+COUNTIF(MKT_Mktg_ComDes!B179:B182,"*"&amp;A77&amp;"*"))</f>
        <v/>
      </c>
      <c r="J77" s="78" t="str">
        <f aca="false">IF(A77="","",COUNTIF(MKT_Mktg_ComDes!B70:B73,"*"&amp;A77&amp;"*")+COUNTIF(MKT_Mktg_ComDes!B205:B208,"*"&amp;A77&amp;"*"))</f>
        <v/>
      </c>
      <c r="K77" s="78" t="str">
        <f aca="false">IF(A77="","",COUNTIF(MKT_Mktg_ComDes!B96:B99,"*"&amp;A77&amp;"*")+COUNTIF(MKT_Mktg_ComDes!B231:B234,"*"&amp;A77&amp;"*"))</f>
        <v/>
      </c>
      <c r="L77" s="78" t="str">
        <f aca="false">IF(A77="","",COUNTIF(MKT_Mktg_ComDes!B122:B125,"*"&amp;A77&amp;"*")+COUNTIF(MKT_Mktg_ComDes!B257:B260,"*"&amp;A77&amp;"*"))</f>
        <v/>
      </c>
      <c r="M77" s="79" t="str">
        <f aca="false">IF(A77="","",SUM(C77:G77))</f>
        <v/>
      </c>
      <c r="N77" s="80" t="str">
        <f aca="false">IF(A77="","",SUM(H77:L77))</f>
        <v/>
      </c>
    </row>
    <row r="78" customFormat="false" ht="19.5" hidden="false" customHeight="true" outlineLevel="0" collapsed="false">
      <c r="A78" s="84" t="s">
        <v>151</v>
      </c>
      <c r="B78" s="84"/>
      <c r="C78" s="84"/>
      <c r="D78" s="84"/>
      <c r="E78" s="84"/>
      <c r="F78" s="84"/>
      <c r="G78" s="84"/>
      <c r="H78" s="84"/>
      <c r="I78" s="84"/>
      <c r="J78" s="84"/>
      <c r="K78" s="84"/>
      <c r="L78" s="84"/>
      <c r="M78" s="84"/>
      <c r="N78" s="84"/>
    </row>
    <row r="79" customFormat="false" ht="19.5" hidden="false" customHeight="true" outlineLevel="0" collapsed="false">
      <c r="A79" s="85"/>
      <c r="B79" s="86"/>
      <c r="C79" s="87"/>
      <c r="D79" s="87"/>
      <c r="E79" s="87"/>
      <c r="F79" s="87"/>
      <c r="G79" s="87"/>
      <c r="H79" s="87"/>
      <c r="I79" s="87"/>
      <c r="J79" s="87"/>
      <c r="K79" s="87"/>
      <c r="L79" s="87"/>
      <c r="M79" s="88"/>
      <c r="N79" s="88"/>
    </row>
    <row r="80" customFormat="false" ht="19.5" hidden="false" customHeight="true" outlineLevel="0" collapsed="false">
      <c r="A80" s="85"/>
      <c r="B80" s="86"/>
      <c r="C80" s="87"/>
      <c r="D80" s="87"/>
      <c r="E80" s="87"/>
      <c r="F80" s="87"/>
      <c r="G80" s="87"/>
      <c r="H80" s="87"/>
      <c r="I80" s="87"/>
      <c r="J80" s="87"/>
      <c r="K80" s="87"/>
      <c r="L80" s="87"/>
      <c r="M80" s="88"/>
      <c r="N80" s="88"/>
    </row>
    <row r="82" customFormat="false" ht="18" hidden="false" customHeight="true" outlineLevel="0" collapsed="false">
      <c r="A82" s="89"/>
    </row>
    <row r="83" customFormat="false" ht="19.5" hidden="false" customHeight="true" outlineLevel="0" collapsed="false">
      <c r="A83" s="85"/>
      <c r="B83" s="86"/>
      <c r="C83" s="87"/>
      <c r="D83" s="87"/>
      <c r="E83" s="87"/>
      <c r="F83" s="87"/>
      <c r="G83" s="87"/>
      <c r="H83" s="87"/>
      <c r="I83" s="87"/>
      <c r="J83" s="87"/>
      <c r="K83" s="87"/>
      <c r="L83" s="87"/>
      <c r="M83" s="88"/>
      <c r="N83" s="88"/>
    </row>
    <row r="84" customFormat="false" ht="19.5" hidden="false" customHeight="true" outlineLevel="0" collapsed="false">
      <c r="A84" s="85"/>
      <c r="B84" s="86"/>
      <c r="C84" s="87"/>
      <c r="D84" s="87"/>
      <c r="E84" s="87"/>
      <c r="F84" s="87"/>
      <c r="G84" s="87"/>
      <c r="H84" s="87"/>
      <c r="I84" s="87"/>
      <c r="J84" s="87"/>
      <c r="K84" s="87"/>
      <c r="L84" s="87"/>
      <c r="M84" s="88"/>
      <c r="N84" s="88"/>
    </row>
    <row r="85" customFormat="false" ht="19.5" hidden="false" customHeight="true" outlineLevel="0" collapsed="false">
      <c r="A85" s="85"/>
      <c r="B85" s="86"/>
      <c r="C85" s="87"/>
      <c r="D85" s="87"/>
      <c r="E85" s="87"/>
      <c r="F85" s="87"/>
      <c r="G85" s="87"/>
      <c r="H85" s="87"/>
      <c r="I85" s="87"/>
      <c r="J85" s="87"/>
      <c r="K85" s="87"/>
      <c r="L85" s="87"/>
      <c r="M85" s="88"/>
      <c r="N85" s="88"/>
    </row>
    <row r="86" customFormat="false" ht="19.5" hidden="false" customHeight="true" outlineLevel="0" collapsed="false">
      <c r="A86" s="85"/>
      <c r="B86" s="86"/>
      <c r="C86" s="87"/>
      <c r="D86" s="87"/>
      <c r="E86" s="87"/>
      <c r="F86" s="87"/>
      <c r="G86" s="87"/>
      <c r="H86" s="87"/>
      <c r="I86" s="87"/>
      <c r="J86" s="87"/>
      <c r="K86" s="87"/>
      <c r="L86" s="87"/>
      <c r="M86" s="88"/>
      <c r="N86" s="88"/>
    </row>
    <row r="87" customFormat="false" ht="19.5" hidden="false" customHeight="true" outlineLevel="0" collapsed="false">
      <c r="A87" s="85"/>
      <c r="B87" s="86"/>
      <c r="C87" s="87"/>
      <c r="D87" s="87"/>
      <c r="E87" s="87"/>
      <c r="F87" s="87"/>
      <c r="G87" s="87"/>
      <c r="H87" s="87"/>
      <c r="I87" s="87"/>
      <c r="J87" s="87"/>
      <c r="K87" s="87"/>
      <c r="L87" s="87"/>
      <c r="M87" s="88"/>
      <c r="N87" s="88"/>
    </row>
    <row r="88" customFormat="false" ht="19.5" hidden="false" customHeight="true" outlineLevel="0" collapsed="false">
      <c r="A88" s="85"/>
      <c r="B88" s="86"/>
      <c r="C88" s="87"/>
      <c r="D88" s="87"/>
      <c r="E88" s="87"/>
      <c r="F88" s="87"/>
      <c r="G88" s="87"/>
      <c r="H88" s="87"/>
      <c r="I88" s="87"/>
      <c r="J88" s="87"/>
      <c r="K88" s="87"/>
      <c r="L88" s="87"/>
      <c r="M88" s="88"/>
      <c r="N88" s="88"/>
    </row>
    <row r="89" customFormat="false" ht="19.5" hidden="false" customHeight="true" outlineLevel="0" collapsed="false">
      <c r="A89" s="85"/>
      <c r="B89" s="86"/>
      <c r="C89" s="87"/>
      <c r="D89" s="87"/>
      <c r="E89" s="87"/>
      <c r="F89" s="87"/>
      <c r="G89" s="87"/>
      <c r="H89" s="87"/>
      <c r="I89" s="87"/>
      <c r="J89" s="87"/>
      <c r="K89" s="87"/>
      <c r="L89" s="87"/>
      <c r="M89" s="88"/>
      <c r="N89" s="88"/>
    </row>
    <row r="90" customFormat="false" ht="19.5" hidden="false" customHeight="true" outlineLevel="0" collapsed="false">
      <c r="A90" s="85"/>
      <c r="B90" s="86"/>
      <c r="C90" s="87"/>
      <c r="D90" s="87"/>
      <c r="E90" s="87"/>
      <c r="F90" s="87"/>
      <c r="G90" s="87"/>
      <c r="H90" s="87"/>
      <c r="I90" s="87"/>
      <c r="J90" s="87"/>
      <c r="K90" s="87"/>
      <c r="L90" s="87"/>
      <c r="M90" s="88"/>
      <c r="N90" s="88"/>
    </row>
    <row r="91" customFormat="false" ht="19.5" hidden="false" customHeight="true" outlineLevel="0" collapsed="false">
      <c r="A91" s="85"/>
      <c r="B91" s="86"/>
      <c r="C91" s="87"/>
      <c r="D91" s="87"/>
      <c r="E91" s="87"/>
      <c r="F91" s="87"/>
      <c r="G91" s="87"/>
      <c r="H91" s="87"/>
      <c r="I91" s="87"/>
      <c r="J91" s="87"/>
      <c r="K91" s="87"/>
      <c r="L91" s="87"/>
      <c r="M91" s="88"/>
      <c r="N91" s="88"/>
    </row>
    <row r="92" customFormat="false" ht="19.5" hidden="false" customHeight="true" outlineLevel="0" collapsed="false">
      <c r="A92" s="85"/>
      <c r="B92" s="86"/>
      <c r="C92" s="87"/>
      <c r="D92" s="87"/>
      <c r="E92" s="87"/>
      <c r="F92" s="87"/>
      <c r="G92" s="87"/>
      <c r="H92" s="87"/>
      <c r="I92" s="87"/>
      <c r="J92" s="87"/>
      <c r="K92" s="87"/>
      <c r="L92" s="87"/>
      <c r="M92" s="88"/>
      <c r="N92" s="88"/>
    </row>
    <row r="94" customFormat="false" ht="18" hidden="false" customHeight="true" outlineLevel="0" collapsed="false">
      <c r="A94" s="89"/>
    </row>
    <row r="95" customFormat="false" ht="19.5" hidden="false" customHeight="true" outlineLevel="0" collapsed="false">
      <c r="A95" s="85"/>
      <c r="B95" s="86"/>
      <c r="C95" s="87"/>
      <c r="D95" s="87"/>
      <c r="E95" s="87"/>
      <c r="F95" s="87"/>
      <c r="G95" s="87"/>
      <c r="H95" s="87"/>
      <c r="I95" s="87"/>
      <c r="J95" s="87"/>
      <c r="K95" s="87"/>
      <c r="L95" s="87"/>
      <c r="M95" s="88"/>
      <c r="N95" s="88"/>
    </row>
    <row r="96" customFormat="false" ht="19.5" hidden="false" customHeight="true" outlineLevel="0" collapsed="false">
      <c r="A96" s="85"/>
      <c r="B96" s="86"/>
      <c r="C96" s="87"/>
      <c r="D96" s="87"/>
      <c r="E96" s="87"/>
      <c r="F96" s="87"/>
      <c r="G96" s="87"/>
      <c r="H96" s="87"/>
      <c r="I96" s="87"/>
      <c r="J96" s="87"/>
      <c r="K96" s="87"/>
      <c r="L96" s="87"/>
      <c r="M96" s="88"/>
      <c r="N96" s="88"/>
    </row>
    <row r="97" customFormat="false" ht="19.5" hidden="false" customHeight="true" outlineLevel="0" collapsed="false">
      <c r="A97" s="85"/>
      <c r="B97" s="86"/>
      <c r="C97" s="87"/>
      <c r="D97" s="87"/>
      <c r="E97" s="87"/>
      <c r="F97" s="87"/>
      <c r="G97" s="87"/>
      <c r="H97" s="87"/>
      <c r="I97" s="87"/>
      <c r="J97" s="87"/>
      <c r="K97" s="87"/>
      <c r="L97" s="87"/>
      <c r="M97" s="88"/>
      <c r="N97" s="88"/>
    </row>
    <row r="98" customFormat="false" ht="19.5" hidden="false" customHeight="true" outlineLevel="0" collapsed="false">
      <c r="A98" s="85"/>
      <c r="B98" s="86"/>
      <c r="C98" s="87"/>
      <c r="D98" s="87"/>
      <c r="E98" s="87"/>
      <c r="F98" s="87"/>
      <c r="G98" s="87"/>
      <c r="H98" s="87"/>
      <c r="I98" s="87"/>
      <c r="J98" s="87"/>
      <c r="K98" s="87"/>
      <c r="L98" s="87"/>
      <c r="M98" s="88"/>
      <c r="N98" s="88"/>
    </row>
    <row r="99" customFormat="false" ht="19.5" hidden="false" customHeight="true" outlineLevel="0" collapsed="false">
      <c r="A99" s="85"/>
      <c r="B99" s="86"/>
      <c r="C99" s="87"/>
      <c r="D99" s="87"/>
      <c r="E99" s="87"/>
      <c r="F99" s="87"/>
      <c r="G99" s="87"/>
      <c r="H99" s="87"/>
      <c r="I99" s="87"/>
      <c r="J99" s="87"/>
      <c r="K99" s="87"/>
      <c r="L99" s="87"/>
      <c r="M99" s="88"/>
      <c r="N99" s="88"/>
    </row>
    <row r="100" customFormat="false" ht="19.5" hidden="false" customHeight="true" outlineLevel="0" collapsed="false">
      <c r="A100" s="85"/>
      <c r="B100" s="86"/>
      <c r="C100" s="87"/>
      <c r="D100" s="87"/>
      <c r="E100" s="87"/>
      <c r="F100" s="87"/>
      <c r="G100" s="87"/>
      <c r="H100" s="87"/>
      <c r="I100" s="87"/>
      <c r="J100" s="87"/>
      <c r="K100" s="87"/>
      <c r="L100" s="87"/>
      <c r="M100" s="88"/>
      <c r="N100" s="88"/>
    </row>
    <row r="101" customFormat="false" ht="19.5" hidden="false" customHeight="true" outlineLevel="0" collapsed="false">
      <c r="A101" s="85"/>
      <c r="B101" s="86"/>
      <c r="C101" s="87"/>
      <c r="D101" s="87"/>
      <c r="E101" s="87"/>
      <c r="F101" s="87"/>
      <c r="G101" s="87"/>
      <c r="H101" s="87"/>
      <c r="I101" s="87"/>
      <c r="J101" s="87"/>
      <c r="K101" s="87"/>
      <c r="L101" s="87"/>
      <c r="M101" s="88"/>
      <c r="N101" s="88"/>
    </row>
    <row r="102" customFormat="false" ht="19.5" hidden="false" customHeight="true" outlineLevel="0" collapsed="false">
      <c r="A102" s="85"/>
      <c r="B102" s="86"/>
      <c r="C102" s="87"/>
      <c r="D102" s="87"/>
      <c r="E102" s="87"/>
      <c r="F102" s="87"/>
      <c r="G102" s="87"/>
      <c r="H102" s="87"/>
      <c r="I102" s="87"/>
      <c r="J102" s="87"/>
      <c r="K102" s="87"/>
      <c r="L102" s="87"/>
      <c r="M102" s="88"/>
      <c r="N102" s="88"/>
    </row>
    <row r="103" customFormat="false" ht="19.5" hidden="false" customHeight="true" outlineLevel="0" collapsed="false">
      <c r="A103" s="85"/>
      <c r="B103" s="86"/>
      <c r="C103" s="87"/>
      <c r="D103" s="87"/>
      <c r="E103" s="87"/>
      <c r="F103" s="87"/>
      <c r="G103" s="87"/>
      <c r="H103" s="87"/>
      <c r="I103" s="87"/>
      <c r="J103" s="87"/>
      <c r="K103" s="87"/>
      <c r="L103" s="87"/>
      <c r="M103" s="88"/>
      <c r="N103" s="88"/>
    </row>
    <row r="104" customFormat="false" ht="19.5" hidden="false" customHeight="true" outlineLevel="0" collapsed="false">
      <c r="A104" s="85"/>
      <c r="B104" s="86"/>
      <c r="C104" s="87"/>
      <c r="D104" s="87"/>
      <c r="E104" s="87"/>
      <c r="F104" s="87"/>
      <c r="G104" s="87"/>
      <c r="H104" s="87"/>
      <c r="I104" s="87"/>
      <c r="J104" s="87"/>
      <c r="K104" s="87"/>
      <c r="L104" s="87"/>
      <c r="M104" s="88"/>
      <c r="N104" s="88"/>
    </row>
    <row r="106" customFormat="false" ht="18" hidden="false" customHeight="true" outlineLevel="0" collapsed="false">
      <c r="A106" s="89"/>
    </row>
    <row r="107" customFormat="false" ht="19.5" hidden="false" customHeight="true" outlineLevel="0" collapsed="false">
      <c r="A107" s="85"/>
      <c r="B107" s="86"/>
      <c r="C107" s="87"/>
      <c r="D107" s="87"/>
      <c r="E107" s="87"/>
      <c r="F107" s="87"/>
      <c r="G107" s="87"/>
      <c r="H107" s="87"/>
      <c r="I107" s="87"/>
      <c r="J107" s="87"/>
      <c r="K107" s="87"/>
      <c r="L107" s="87"/>
      <c r="M107" s="88"/>
      <c r="N107" s="88"/>
    </row>
    <row r="108" customFormat="false" ht="19.5" hidden="false" customHeight="true" outlineLevel="0" collapsed="false">
      <c r="A108" s="85"/>
      <c r="B108" s="86"/>
      <c r="C108" s="87"/>
      <c r="D108" s="87"/>
      <c r="E108" s="87"/>
      <c r="F108" s="87"/>
      <c r="G108" s="87"/>
      <c r="H108" s="87"/>
      <c r="I108" s="87"/>
      <c r="J108" s="87"/>
      <c r="K108" s="87"/>
      <c r="L108" s="87"/>
      <c r="M108" s="88"/>
      <c r="N108" s="88"/>
    </row>
    <row r="109" customFormat="false" ht="19.5" hidden="false" customHeight="true" outlineLevel="0" collapsed="false">
      <c r="A109" s="85"/>
      <c r="B109" s="86"/>
      <c r="C109" s="87"/>
      <c r="D109" s="87"/>
      <c r="E109" s="87"/>
      <c r="F109" s="87"/>
      <c r="G109" s="87"/>
      <c r="H109" s="87"/>
      <c r="I109" s="87"/>
      <c r="J109" s="87"/>
      <c r="K109" s="87"/>
      <c r="L109" s="87"/>
      <c r="M109" s="88"/>
      <c r="N109" s="88"/>
    </row>
    <row r="110" customFormat="false" ht="19.5" hidden="false" customHeight="true" outlineLevel="0" collapsed="false">
      <c r="A110" s="85"/>
      <c r="B110" s="86"/>
      <c r="C110" s="87"/>
      <c r="D110" s="87"/>
      <c r="E110" s="87"/>
      <c r="F110" s="87"/>
      <c r="G110" s="87"/>
      <c r="H110" s="87"/>
      <c r="I110" s="87"/>
      <c r="J110" s="87"/>
      <c r="K110" s="87"/>
      <c r="L110" s="87"/>
      <c r="M110" s="88"/>
      <c r="N110" s="88"/>
    </row>
    <row r="111" customFormat="false" ht="19.5" hidden="false" customHeight="true" outlineLevel="0" collapsed="false">
      <c r="A111" s="85"/>
      <c r="B111" s="86"/>
      <c r="C111" s="87"/>
      <c r="D111" s="87"/>
      <c r="E111" s="87"/>
      <c r="F111" s="87"/>
      <c r="G111" s="87"/>
      <c r="H111" s="87"/>
      <c r="I111" s="87"/>
      <c r="J111" s="87"/>
      <c r="K111" s="87"/>
      <c r="L111" s="87"/>
      <c r="M111" s="88"/>
      <c r="N111" s="88"/>
    </row>
    <row r="112" customFormat="false" ht="19.5" hidden="false" customHeight="true" outlineLevel="0" collapsed="false">
      <c r="A112" s="85"/>
      <c r="B112" s="86"/>
      <c r="C112" s="87"/>
      <c r="D112" s="87"/>
      <c r="E112" s="87"/>
      <c r="F112" s="87"/>
      <c r="G112" s="87"/>
      <c r="H112" s="87"/>
      <c r="I112" s="87"/>
      <c r="J112" s="87"/>
      <c r="K112" s="87"/>
      <c r="L112" s="87"/>
      <c r="M112" s="88"/>
      <c r="N112" s="88"/>
    </row>
    <row r="113" customFormat="false" ht="19.5" hidden="false" customHeight="true" outlineLevel="0" collapsed="false">
      <c r="A113" s="85"/>
      <c r="B113" s="86"/>
      <c r="C113" s="87"/>
      <c r="D113" s="87"/>
      <c r="E113" s="87"/>
      <c r="F113" s="87"/>
      <c r="G113" s="87"/>
      <c r="H113" s="87"/>
      <c r="I113" s="87"/>
      <c r="J113" s="87"/>
      <c r="K113" s="87"/>
      <c r="L113" s="87"/>
      <c r="M113" s="88"/>
      <c r="N113" s="88"/>
    </row>
    <row r="114" customFormat="false" ht="19.5" hidden="false" customHeight="true" outlineLevel="0" collapsed="false">
      <c r="A114" s="85"/>
      <c r="B114" s="86"/>
      <c r="C114" s="87"/>
      <c r="D114" s="87"/>
      <c r="E114" s="87"/>
      <c r="F114" s="87"/>
      <c r="G114" s="87"/>
      <c r="H114" s="87"/>
      <c r="I114" s="87"/>
      <c r="J114" s="87"/>
      <c r="K114" s="87"/>
      <c r="L114" s="87"/>
      <c r="M114" s="88"/>
      <c r="N114" s="88"/>
    </row>
    <row r="115" customFormat="false" ht="19.5" hidden="false" customHeight="true" outlineLevel="0" collapsed="false">
      <c r="A115" s="85"/>
      <c r="B115" s="86"/>
      <c r="C115" s="87"/>
      <c r="D115" s="87"/>
      <c r="E115" s="87"/>
      <c r="F115" s="87"/>
      <c r="G115" s="87"/>
      <c r="H115" s="87"/>
      <c r="I115" s="87"/>
      <c r="J115" s="87"/>
      <c r="K115" s="87"/>
      <c r="L115" s="87"/>
      <c r="M115" s="88"/>
      <c r="N115" s="88"/>
    </row>
    <row r="116" customFormat="false" ht="19.5" hidden="false" customHeight="true" outlineLevel="0" collapsed="false">
      <c r="A116" s="85"/>
      <c r="B116" s="86"/>
      <c r="C116" s="87"/>
      <c r="D116" s="87"/>
      <c r="E116" s="87"/>
      <c r="F116" s="87"/>
      <c r="G116" s="87"/>
      <c r="H116" s="87"/>
      <c r="I116" s="87"/>
      <c r="J116" s="87"/>
      <c r="K116" s="87"/>
      <c r="L116" s="87"/>
      <c r="M116" s="88"/>
      <c r="N116" s="88"/>
    </row>
    <row r="118" customFormat="false" ht="15.75" hidden="false" customHeight="true" outlineLevel="0" collapsed="false">
      <c r="A118" s="90"/>
    </row>
    <row r="200" customFormat="false" ht="15" hidden="false" customHeight="true" outlineLevel="0" collapsed="false">
      <c r="A200" s="91" t="s">
        <v>120</v>
      </c>
      <c r="B200" s="91" t="s">
        <v>81</v>
      </c>
      <c r="C200" s="91" t="s">
        <v>82</v>
      </c>
      <c r="D200" s="91" t="s">
        <v>152</v>
      </c>
      <c r="E200" s="91" t="s">
        <v>153</v>
      </c>
      <c r="F200" s="66"/>
    </row>
    <row r="201" customFormat="false" ht="15" hidden="false" customHeight="true" outlineLevel="0" collapsed="false">
      <c r="A201" s="91" t="s">
        <v>86</v>
      </c>
      <c r="B201" s="91" t="n">
        <f aca="false">'SYNTHESE GLOBALE'!C8</f>
        <v>0</v>
      </c>
      <c r="C201" s="91" t="n">
        <f aca="false">'SYNTHESE GLOBALE'!D8</f>
        <v>0</v>
      </c>
      <c r="D201" s="91" t="n">
        <f aca="false">'SYNTHESE GLOBALE'!E8</f>
        <v>0</v>
      </c>
      <c r="E201" s="91" t="n">
        <f aca="false">'SYNTHESE GLOBALE'!F8</f>
        <v>0</v>
      </c>
      <c r="F201" s="66"/>
    </row>
    <row r="202" customFormat="false" ht="15" hidden="false" customHeight="true" outlineLevel="0" collapsed="false">
      <c r="A202" s="91" t="s">
        <v>141</v>
      </c>
      <c r="B202" s="91" t="n">
        <f aca="false">'SYNTHESE GLOBALE'!C9</f>
        <v>1</v>
      </c>
      <c r="C202" s="91" t="n">
        <f aca="false">'SYNTHESE GLOBALE'!D9</f>
        <v>1</v>
      </c>
      <c r="D202" s="91" t="n">
        <f aca="false">'SYNTHESE GLOBALE'!E9</f>
        <v>0</v>
      </c>
      <c r="E202" s="91" t="n">
        <f aca="false">'SYNTHESE GLOBALE'!F9</f>
        <v>0</v>
      </c>
      <c r="F202" s="66"/>
    </row>
    <row r="203" customFormat="false" ht="15" hidden="false" customHeight="true" outlineLevel="0" collapsed="false">
      <c r="A203" s="91" t="s">
        <v>144</v>
      </c>
      <c r="B203" s="91" t="n">
        <f aca="false">'SYNTHESE GLOBALE'!C10</f>
        <v>1</v>
      </c>
      <c r="C203" s="91" t="n">
        <f aca="false">'SYNTHESE GLOBALE'!D10</f>
        <v>0</v>
      </c>
      <c r="D203" s="91" t="n">
        <f aca="false">'SYNTHESE GLOBALE'!E10</f>
        <v>0</v>
      </c>
      <c r="E203" s="91" t="n">
        <f aca="false">'SYNTHESE GLOBALE'!F10</f>
        <v>0</v>
      </c>
      <c r="F203" s="66"/>
    </row>
    <row r="204" customFormat="false" ht="15" hidden="false" customHeight="true" outlineLevel="0" collapsed="false">
      <c r="A204" s="91" t="s">
        <v>148</v>
      </c>
      <c r="B204" s="91" t="n">
        <f aca="false">'SYNTHESE GLOBALE'!C11</f>
        <v>0</v>
      </c>
      <c r="C204" s="91" t="n">
        <f aca="false">'SYNTHESE GLOBALE'!D11</f>
        <v>0</v>
      </c>
      <c r="D204" s="91" t="n">
        <f aca="false">'SYNTHESE GLOBALE'!E11</f>
        <v>0</v>
      </c>
      <c r="E204" s="91" t="n">
        <f aca="false">'SYNTHESE GLOBALE'!F11</f>
        <v>0</v>
      </c>
      <c r="F204" s="66"/>
    </row>
    <row r="205" customFormat="false" ht="15" hidden="false" customHeight="true" outlineLevel="0" collapsed="false">
      <c r="A205" s="66"/>
      <c r="B205" s="66"/>
      <c r="C205" s="66"/>
      <c r="D205" s="66"/>
      <c r="E205" s="66"/>
      <c r="F205" s="66"/>
    </row>
    <row r="206" customFormat="false" ht="15" hidden="false" customHeight="true" outlineLevel="0" collapsed="false">
      <c r="A206" s="66"/>
      <c r="B206" s="66"/>
      <c r="C206" s="66"/>
      <c r="D206" s="66"/>
      <c r="E206" s="66"/>
      <c r="F206" s="66"/>
    </row>
    <row r="207" customFormat="false" ht="15" hidden="false" customHeight="true" outlineLevel="0" collapsed="false">
      <c r="A207" s="66"/>
      <c r="B207" s="66"/>
      <c r="C207" s="66"/>
      <c r="D207" s="66"/>
      <c r="E207" s="66"/>
      <c r="F207" s="66"/>
    </row>
    <row r="208" customFormat="false" ht="15" hidden="false" customHeight="false" outlineLevel="0" collapsed="false">
      <c r="A208" s="91" t="s">
        <v>154</v>
      </c>
      <c r="B208" s="91" t="s">
        <v>155</v>
      </c>
    </row>
    <row r="209" customFormat="false" ht="15" hidden="false" customHeight="false" outlineLevel="0" collapsed="false">
      <c r="A209" s="91" t="s">
        <v>81</v>
      </c>
      <c r="B209" s="91" t="n">
        <f aca="false">'SYNTHESE GLOBALE'!C12</f>
        <v>2</v>
      </c>
    </row>
    <row r="210" customFormat="false" ht="15" hidden="false" customHeight="true" outlineLevel="0" collapsed="false">
      <c r="A210" s="91" t="s">
        <v>82</v>
      </c>
      <c r="B210" s="91" t="n">
        <f aca="false">'SYNTHESE GLOBALE'!D12</f>
        <v>1</v>
      </c>
    </row>
    <row r="211" customFormat="false" ht="15" hidden="false" customHeight="true" outlineLevel="0" collapsed="false">
      <c r="A211" s="91" t="s">
        <v>152</v>
      </c>
      <c r="B211" s="91" t="n">
        <f aca="false">'SYNTHESE GLOBALE'!E12</f>
        <v>0</v>
      </c>
    </row>
    <row r="212" customFormat="false" ht="15" hidden="false" customHeight="true" outlineLevel="0" collapsed="false">
      <c r="A212" s="91" t="s">
        <v>153</v>
      </c>
      <c r="B212" s="91" t="n">
        <f aca="false">'SYNTHESE GLOBALE'!F12</f>
        <v>0</v>
      </c>
    </row>
    <row r="213" customFormat="false" ht="15" hidden="false" customHeight="true" outlineLevel="0" collapsed="false">
      <c r="A213" s="66"/>
      <c r="B213" s="66"/>
    </row>
    <row r="214" customFormat="false" ht="15" hidden="false" customHeight="true" outlineLevel="0" collapsed="false">
      <c r="A214" s="66"/>
      <c r="B214" s="66"/>
    </row>
    <row r="215" customFormat="false" ht="15" hidden="false" customHeight="false" outlineLevel="0" collapsed="false">
      <c r="A215" s="91" t="s">
        <v>156</v>
      </c>
      <c r="B215" s="91" t="s">
        <v>155</v>
      </c>
    </row>
    <row r="216" customFormat="false" ht="15" hidden="false" customHeight="false" outlineLevel="0" collapsed="false">
      <c r="A216" s="91" t="s">
        <v>92</v>
      </c>
      <c r="B216" s="91" t="n">
        <f aca="false">'SYNTHESE GLOBALE'!C20</f>
        <v>0</v>
      </c>
    </row>
    <row r="217" customFormat="false" ht="15" hidden="false" customHeight="true" outlineLevel="0" collapsed="false">
      <c r="A217" s="91" t="s">
        <v>93</v>
      </c>
      <c r="B217" s="91" t="n">
        <f aca="false">'SYNTHESE GLOBALE'!D20</f>
        <v>0</v>
      </c>
    </row>
    <row r="218" customFormat="false" ht="15" hidden="false" customHeight="true" outlineLevel="0" collapsed="false">
      <c r="A218" s="91" t="s">
        <v>94</v>
      </c>
      <c r="B218" s="91" t="n">
        <f aca="false">'SYNTHESE GLOBALE'!E20</f>
        <v>0</v>
      </c>
    </row>
    <row r="219" customFormat="false" ht="15" hidden="false" customHeight="true" outlineLevel="0" collapsed="false">
      <c r="A219" s="91" t="s">
        <v>95</v>
      </c>
      <c r="B219" s="91" t="n">
        <f aca="false">'SYNTHESE GLOBALE'!F20</f>
        <v>0</v>
      </c>
    </row>
    <row r="220" customFormat="false" ht="15" hidden="false" customHeight="true" outlineLevel="0" collapsed="false">
      <c r="A220" s="91" t="s">
        <v>96</v>
      </c>
      <c r="B220" s="91" t="n">
        <f aca="false">'SYNTHESE GLOBALE'!G20</f>
        <v>1</v>
      </c>
    </row>
    <row r="221" customFormat="false" ht="15" hidden="false" customHeight="true" outlineLevel="0" collapsed="false">
      <c r="A221" s="66"/>
      <c r="B221" s="66"/>
    </row>
    <row r="222" customFormat="false" ht="15" hidden="false" customHeight="true" outlineLevel="0" collapsed="false">
      <c r="A222" s="66"/>
      <c r="B222" s="66"/>
    </row>
    <row r="225" customFormat="false" ht="15" hidden="false" customHeight="true" outlineLevel="0" collapsed="false">
      <c r="A225" s="66"/>
      <c r="B225" s="66"/>
    </row>
    <row r="226" customFormat="false" ht="15" hidden="false" customHeight="true" outlineLevel="0" collapsed="false">
      <c r="A226" s="66"/>
      <c r="B226" s="66"/>
    </row>
    <row r="227" customFormat="false" ht="15" hidden="false" customHeight="true" outlineLevel="0" collapsed="false">
      <c r="A227" s="66"/>
      <c r="B227" s="66"/>
    </row>
    <row r="228" customFormat="false" ht="15" hidden="false" customHeight="true" outlineLevel="0" collapsed="false">
      <c r="A228" s="66"/>
      <c r="B228" s="66"/>
    </row>
  </sheetData>
  <mergeCells count="11">
    <mergeCell ref="A1:N1"/>
    <mergeCell ref="A2:N2"/>
    <mergeCell ref="A3:N3"/>
    <mergeCell ref="A4:N4"/>
    <mergeCell ref="A31:N31"/>
    <mergeCell ref="A32:N32"/>
    <mergeCell ref="A34:N34"/>
    <mergeCell ref="A45:N45"/>
    <mergeCell ref="A56:N56"/>
    <mergeCell ref="A67:N67"/>
    <mergeCell ref="A78:N78"/>
  </mergeCells>
  <conditionalFormatting sqref="C35:G44">
    <cfRule type="cellIs" priority="2" operator="greaterThan" aboveAverage="0" equalAverage="0" bottom="0" percent="0" rank="0" text="" dxfId="0">
      <formula>0</formula>
    </cfRule>
    <cfRule type="cellIs" priority="3" operator="equal" aboveAverage="0" equalAverage="0" bottom="0" percent="0" rank="0" text="" dxfId="1">
      <formula>0</formula>
    </cfRule>
    <cfRule type="cellIs" priority="4" operator="greaterThan" aboveAverage="0" equalAverage="0" bottom="0" percent="0" rank="0" text="" dxfId="2">
      <formula>0</formula>
    </cfRule>
  </conditionalFormatting>
  <conditionalFormatting sqref="H35:L44">
    <cfRule type="cellIs" priority="5" operator="greaterThan" aboveAverage="0" equalAverage="0" bottom="0" percent="0" rank="0" text="" dxfId="3">
      <formula>0</formula>
    </cfRule>
    <cfRule type="cellIs" priority="6" operator="equal" aboveAverage="0" equalAverage="0" bottom="0" percent="0" rank="0" text="" dxfId="1">
      <formula>0</formula>
    </cfRule>
    <cfRule type="cellIs" priority="7" operator="greaterThan" aboveAverage="0" equalAverage="0" bottom="0" percent="0" rank="0" text="" dxfId="4">
      <formula>0</formula>
    </cfRule>
  </conditionalFormatting>
  <conditionalFormatting sqref="C47:G56">
    <cfRule type="cellIs" priority="8" operator="greaterThan" aboveAverage="0" equalAverage="0" bottom="0" percent="0" rank="0" text="" dxfId="3">
      <formula>0</formula>
    </cfRule>
    <cfRule type="cellIs" priority="9" operator="equal" aboveAverage="0" equalAverage="0" bottom="0" percent="0" rank="0" text="" dxfId="1">
      <formula>0</formula>
    </cfRule>
  </conditionalFormatting>
  <conditionalFormatting sqref="H47:L56">
    <cfRule type="cellIs" priority="10" operator="greaterThan" aboveAverage="0" equalAverage="0" bottom="0" percent="0" rank="0" text="" dxfId="3">
      <formula>0</formula>
    </cfRule>
    <cfRule type="cellIs" priority="11" operator="equal" aboveAverage="0" equalAverage="0" bottom="0" percent="0" rank="0" text="" dxfId="1">
      <formula>0</formula>
    </cfRule>
  </conditionalFormatting>
  <conditionalFormatting sqref="C59:G68">
    <cfRule type="cellIs" priority="12" operator="greaterThan" aboveAverage="0" equalAverage="0" bottom="0" percent="0" rank="0" text="" dxfId="5">
      <formula>0</formula>
    </cfRule>
    <cfRule type="cellIs" priority="13" operator="equal" aboveAverage="0" equalAverage="0" bottom="0" percent="0" rank="0" text="" dxfId="1">
      <formula>0</formula>
    </cfRule>
  </conditionalFormatting>
  <conditionalFormatting sqref="H59:L68">
    <cfRule type="cellIs" priority="14" operator="greaterThan" aboveAverage="0" equalAverage="0" bottom="0" percent="0" rank="0" text="" dxfId="3">
      <formula>0</formula>
    </cfRule>
    <cfRule type="cellIs" priority="15" operator="equal" aboveAverage="0" equalAverage="0" bottom="0" percent="0" rank="0" text="" dxfId="1">
      <formula>0</formula>
    </cfRule>
  </conditionalFormatting>
  <conditionalFormatting sqref="C71:G80">
    <cfRule type="cellIs" priority="16" operator="greaterThan" aboveAverage="0" equalAverage="0" bottom="0" percent="0" rank="0" text="" dxfId="6">
      <formula>0</formula>
    </cfRule>
    <cfRule type="cellIs" priority="17" operator="equal" aboveAverage="0" equalAverage="0" bottom="0" percent="0" rank="0" text="" dxfId="1">
      <formula>0</formula>
    </cfRule>
  </conditionalFormatting>
  <conditionalFormatting sqref="H71:L80">
    <cfRule type="cellIs" priority="18" operator="greaterThan" aboveAverage="0" equalAverage="0" bottom="0" percent="0" rank="0" text="" dxfId="3">
      <formula>0</formula>
    </cfRule>
    <cfRule type="cellIs" priority="19" operator="equal" aboveAverage="0" equalAverage="0" bottom="0" percent="0" rank="0" text="" dxfId="1">
      <formula>0</formula>
    </cfRule>
  </conditionalFormatting>
  <conditionalFormatting sqref="C83:G92">
    <cfRule type="cellIs" priority="20" operator="greaterThan" aboveAverage="0" equalAverage="0" bottom="0" percent="0" rank="0" text="" dxfId="7">
      <formula>0</formula>
    </cfRule>
    <cfRule type="cellIs" priority="21" operator="equal" aboveAverage="0" equalAverage="0" bottom="0" percent="0" rank="0" text="" dxfId="1">
      <formula>0</formula>
    </cfRule>
  </conditionalFormatting>
  <conditionalFormatting sqref="H83:L92">
    <cfRule type="cellIs" priority="22" operator="greaterThan" aboveAverage="0" equalAverage="0" bottom="0" percent="0" rank="0" text="" dxfId="3">
      <formula>0</formula>
    </cfRule>
    <cfRule type="cellIs" priority="23" operator="equal" aboveAverage="0" equalAverage="0" bottom="0" percent="0" rank="0" text="" dxfId="1">
      <formula>0</formula>
    </cfRule>
  </conditionalFormatting>
  <conditionalFormatting sqref="C95:G104">
    <cfRule type="cellIs" priority="24" operator="greaterThan" aboveAverage="0" equalAverage="0" bottom="0" percent="0" rank="0" text="" dxfId="8">
      <formula>0</formula>
    </cfRule>
    <cfRule type="cellIs" priority="25" operator="equal" aboveAverage="0" equalAverage="0" bottom="0" percent="0" rank="0" text="" dxfId="1">
      <formula>0</formula>
    </cfRule>
  </conditionalFormatting>
  <conditionalFormatting sqref="H95:L104">
    <cfRule type="cellIs" priority="26" operator="greaterThan" aboveAverage="0" equalAverage="0" bottom="0" percent="0" rank="0" text="" dxfId="3">
      <formula>0</formula>
    </cfRule>
    <cfRule type="cellIs" priority="27" operator="equal" aboveAverage="0" equalAverage="0" bottom="0" percent="0" rank="0" text="" dxfId="1">
      <formula>0</formula>
    </cfRule>
  </conditionalFormatting>
  <conditionalFormatting sqref="C107:G116">
    <cfRule type="cellIs" priority="28" operator="greaterThan" aboveAverage="0" equalAverage="0" bottom="0" percent="0" rank="0" text="" dxfId="9">
      <formula>0</formula>
    </cfRule>
    <cfRule type="cellIs" priority="29" operator="equal" aboveAverage="0" equalAverage="0" bottom="0" percent="0" rank="0" text="" dxfId="1">
      <formula>0</formula>
    </cfRule>
  </conditionalFormatting>
  <conditionalFormatting sqref="H107:L116">
    <cfRule type="cellIs" priority="30" operator="greaterThan" aboveAverage="0" equalAverage="0" bottom="0" percent="0" rank="0" text="" dxfId="3">
      <formula>0</formula>
    </cfRule>
    <cfRule type="cellIs" priority="31" operator="equal" aboveAverage="0" equalAverage="0" bottom="0" percent="0" rank="0" text="" dxfId="1">
      <formula>0</formula>
    </cfRule>
  </conditionalFormatting>
  <conditionalFormatting sqref="C46:G55">
    <cfRule type="cellIs" priority="32" operator="greaterThan" aboveAverage="0" equalAverage="0" bottom="0" percent="0" rank="0" text="" dxfId="2">
      <formula>0</formula>
    </cfRule>
  </conditionalFormatting>
  <conditionalFormatting sqref="H46:L55">
    <cfRule type="cellIs" priority="33" operator="greaterThan" aboveAverage="0" equalAverage="0" bottom="0" percent="0" rank="0" text="" dxfId="4">
      <formula>0</formula>
    </cfRule>
  </conditionalFormatting>
  <conditionalFormatting sqref="C57:G66">
    <cfRule type="cellIs" priority="34" operator="greaterThan" aboveAverage="0" equalAverage="0" bottom="0" percent="0" rank="0" text="" dxfId="2">
      <formula>0</formula>
    </cfRule>
  </conditionalFormatting>
  <conditionalFormatting sqref="H57:L66">
    <cfRule type="cellIs" priority="35" operator="greaterThan" aboveAverage="0" equalAverage="0" bottom="0" percent="0" rank="0" text="" dxfId="4">
      <formula>0</formula>
    </cfRule>
  </conditionalFormatting>
  <conditionalFormatting sqref="C68:G77">
    <cfRule type="cellIs" priority="36" operator="greaterThan" aboveAverage="0" equalAverage="0" bottom="0" percent="0" rank="0" text="" dxfId="2">
      <formula>0</formula>
    </cfRule>
  </conditionalFormatting>
  <conditionalFormatting sqref="H68:L77">
    <cfRule type="cellIs" priority="37" operator="greaterThan" aboveAverage="0" equalAverage="0" bottom="0" percent="0" rank="0" text="" dxfId="4">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39.75" hidden="false" customHeight="true" outlineLevel="0" collapsed="false">
      <c r="A1" s="92" t="s">
        <v>157</v>
      </c>
      <c r="B1" s="92"/>
      <c r="C1" s="92"/>
      <c r="D1" s="92"/>
      <c r="E1" s="92"/>
      <c r="F1" s="92"/>
      <c r="G1" s="92"/>
      <c r="H1" s="92"/>
      <c r="I1" s="92"/>
    </row>
  </sheetData>
  <mergeCells count="1">
    <mergeCell ref="A1:I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3" min="3" style="0" width="28"/>
    <col collapsed="false" customWidth="true" hidden="false" outlineLevel="0" max="4" min="4" style="0" width="22"/>
    <col collapsed="false" customWidth="true" hidden="false" outlineLevel="0" max="5" min="5" style="0" width="18"/>
    <col collapsed="false" customWidth="true" hidden="false" outlineLevel="0" max="6" min="6" style="0" width="9"/>
    <col collapsed="false" customWidth="true" hidden="false" outlineLevel="0" max="7" min="7" style="0" width="14"/>
    <col collapsed="false" customWidth="true" hidden="false" outlineLevel="0" max="8" min="8" style="0" width="16"/>
    <col collapsed="false" customWidth="true" hidden="false" outlineLevel="0" max="10" min="9" style="0" width="13"/>
  </cols>
  <sheetData>
    <row r="1" customFormat="false" ht="36" hidden="false" customHeight="true" outlineLevel="0" collapsed="false">
      <c r="A1" s="93" t="s">
        <v>158</v>
      </c>
      <c r="B1" s="93"/>
      <c r="C1" s="93"/>
      <c r="D1" s="93"/>
      <c r="E1" s="93"/>
      <c r="F1" s="93"/>
      <c r="G1" s="93"/>
      <c r="H1" s="93"/>
      <c r="I1" s="93"/>
    </row>
    <row r="2" customFormat="false" ht="9.75" hidden="false" customHeight="true" outlineLevel="0" collapsed="false">
      <c r="A2" s="94"/>
      <c r="B2" s="94"/>
      <c r="C2" s="94"/>
      <c r="D2" s="94"/>
      <c r="E2" s="94"/>
      <c r="F2" s="94"/>
      <c r="G2" s="94"/>
      <c r="H2" s="94"/>
      <c r="I2" s="94"/>
    </row>
    <row r="3" customFormat="false" ht="18" hidden="false" customHeight="true" outlineLevel="0" collapsed="false">
      <c r="A3" s="95" t="s">
        <v>159</v>
      </c>
      <c r="B3" s="95"/>
      <c r="C3" s="95"/>
      <c r="D3" s="95"/>
      <c r="E3" s="95"/>
      <c r="F3" s="95"/>
      <c r="G3" s="95"/>
      <c r="H3" s="95"/>
      <c r="I3" s="95"/>
    </row>
    <row r="4" customFormat="false" ht="15.75" hidden="false" customHeight="true" outlineLevel="0" collapsed="false">
      <c r="A4" s="96" t="s">
        <v>160</v>
      </c>
      <c r="B4" s="96"/>
      <c r="C4" s="96"/>
      <c r="D4" s="96"/>
      <c r="E4" s="96"/>
      <c r="F4" s="96"/>
      <c r="G4" s="96"/>
      <c r="H4" s="96"/>
      <c r="I4" s="96"/>
    </row>
    <row r="5" customFormat="false" ht="33.75" hidden="false" customHeight="true" outlineLevel="0" collapsed="false">
      <c r="A5" s="97" t="s">
        <v>161</v>
      </c>
      <c r="B5" s="97"/>
      <c r="C5" s="97"/>
      <c r="D5" s="97"/>
      <c r="E5" s="97"/>
      <c r="F5" s="97"/>
      <c r="G5" s="97"/>
      <c r="H5" s="97"/>
      <c r="I5" s="97"/>
    </row>
    <row r="6" customFormat="false" ht="27.75" hidden="false" customHeight="true" outlineLevel="0" collapsed="false">
      <c r="A6" s="98" t="s">
        <v>162</v>
      </c>
      <c r="B6" s="98"/>
      <c r="C6" s="98"/>
      <c r="D6" s="98"/>
      <c r="E6" s="98"/>
      <c r="F6" s="98"/>
      <c r="G6" s="98"/>
      <c r="H6" s="98"/>
      <c r="I6" s="98"/>
    </row>
    <row r="7" customFormat="false" ht="13.5" hidden="false" customHeight="true" outlineLevel="0" collapsed="false">
      <c r="A7" s="99" t="s">
        <v>163</v>
      </c>
      <c r="B7" s="99"/>
      <c r="C7" s="99"/>
      <c r="D7" s="99"/>
      <c r="E7" s="99"/>
      <c r="F7" s="99"/>
      <c r="G7" s="99"/>
      <c r="H7" s="99"/>
      <c r="I7" s="99"/>
    </row>
    <row r="8" customFormat="false" ht="12.75" hidden="false" customHeight="true" outlineLevel="0" collapsed="false">
      <c r="A8" s="100" t="s">
        <v>164</v>
      </c>
      <c r="B8" s="100"/>
      <c r="C8" s="100"/>
      <c r="D8" s="100"/>
      <c r="E8" s="100"/>
      <c r="F8" s="100"/>
      <c r="G8" s="100"/>
      <c r="H8" s="100"/>
      <c r="I8" s="100"/>
    </row>
    <row r="9" customFormat="false" ht="25.5" hidden="false" customHeight="true" outlineLevel="0" collapsed="false">
      <c r="A9" s="101" t="s">
        <v>165</v>
      </c>
      <c r="B9" s="101" t="s">
        <v>119</v>
      </c>
      <c r="C9" s="101" t="s">
        <v>166</v>
      </c>
      <c r="D9" s="101" t="s">
        <v>167</v>
      </c>
      <c r="E9" s="101" t="s">
        <v>154</v>
      </c>
      <c r="F9" s="101" t="s">
        <v>168</v>
      </c>
      <c r="G9" s="101" t="s">
        <v>169</v>
      </c>
      <c r="H9" s="101" t="s">
        <v>170</v>
      </c>
      <c r="I9" s="22" t="s">
        <v>171</v>
      </c>
      <c r="J9" s="22" t="s">
        <v>172</v>
      </c>
    </row>
    <row r="10" customFormat="false" ht="21.75" hidden="false" customHeight="true" outlineLevel="0" collapsed="false">
      <c r="A10" s="88" t="n">
        <v>1</v>
      </c>
      <c r="B10" s="102"/>
      <c r="C10" s="102"/>
      <c r="D10" s="102"/>
      <c r="E10" s="102"/>
      <c r="F10" s="102" t="n">
        <v>0</v>
      </c>
      <c r="G10" s="102"/>
      <c r="H10" s="102"/>
      <c r="I10" s="5"/>
      <c r="J10" s="5"/>
    </row>
    <row r="11" customFormat="false" ht="21.75" hidden="false" customHeight="true" outlineLevel="0" collapsed="false">
      <c r="A11" s="88" t="n">
        <v>2</v>
      </c>
      <c r="B11" s="102"/>
      <c r="C11" s="102"/>
      <c r="D11" s="102"/>
      <c r="E11" s="102"/>
      <c r="F11" s="102" t="n">
        <v>0</v>
      </c>
      <c r="G11" s="102"/>
      <c r="H11" s="102"/>
      <c r="I11" s="6"/>
      <c r="J11" s="6"/>
    </row>
    <row r="12" customFormat="false" ht="21.75" hidden="false" customHeight="true" outlineLevel="0" collapsed="false">
      <c r="A12" s="88" t="n">
        <v>3</v>
      </c>
      <c r="B12" s="102"/>
      <c r="C12" s="102"/>
      <c r="D12" s="102"/>
      <c r="E12" s="102"/>
      <c r="F12" s="102" t="n">
        <v>0</v>
      </c>
      <c r="G12" s="102"/>
      <c r="H12" s="102"/>
      <c r="I12" s="5"/>
      <c r="J12" s="5"/>
    </row>
    <row r="13" customFormat="false" ht="21.75" hidden="false" customHeight="true" outlineLevel="0" collapsed="false">
      <c r="A13" s="88" t="n">
        <v>4</v>
      </c>
      <c r="B13" s="102"/>
      <c r="C13" s="102"/>
      <c r="D13" s="102"/>
      <c r="E13" s="102"/>
      <c r="F13" s="102" t="n">
        <v>0</v>
      </c>
      <c r="G13" s="102"/>
      <c r="H13" s="102"/>
      <c r="I13" s="6"/>
      <c r="J13" s="6"/>
    </row>
    <row r="14" customFormat="false" ht="21.75" hidden="false" customHeight="true" outlineLevel="0" collapsed="false">
      <c r="A14" s="88" t="n">
        <v>5</v>
      </c>
      <c r="B14" s="102"/>
      <c r="C14" s="102"/>
      <c r="D14" s="102"/>
      <c r="E14" s="102"/>
      <c r="F14" s="102" t="n">
        <v>0</v>
      </c>
      <c r="G14" s="102"/>
      <c r="H14" s="102"/>
      <c r="I14" s="5"/>
      <c r="J14" s="5"/>
    </row>
    <row r="15" customFormat="false" ht="27.75" hidden="false" customHeight="true" outlineLevel="0" collapsed="false">
      <c r="A15" s="103" t="s">
        <v>173</v>
      </c>
      <c r="B15" s="103"/>
      <c r="C15" s="103"/>
      <c r="D15" s="103"/>
      <c r="E15" s="103"/>
      <c r="F15" s="103"/>
      <c r="G15" s="103"/>
      <c r="H15" s="103"/>
      <c r="I15" s="103"/>
    </row>
    <row r="16" customFormat="false" ht="13.5" hidden="false" customHeight="true" outlineLevel="0" collapsed="false">
      <c r="A16" s="104" t="s">
        <v>174</v>
      </c>
      <c r="B16" s="104"/>
      <c r="C16" s="104"/>
      <c r="D16" s="104"/>
      <c r="E16" s="104"/>
      <c r="F16" s="104"/>
      <c r="G16" s="104"/>
      <c r="H16" s="104"/>
      <c r="I16" s="104"/>
    </row>
    <row r="17" customFormat="false" ht="25.5" hidden="false" customHeight="true" outlineLevel="0" collapsed="false">
      <c r="A17" s="105" t="s">
        <v>165</v>
      </c>
      <c r="B17" s="105" t="s">
        <v>156</v>
      </c>
      <c r="C17" s="105" t="s">
        <v>175</v>
      </c>
      <c r="D17" s="105" t="s">
        <v>176</v>
      </c>
      <c r="E17" s="105" t="s">
        <v>177</v>
      </c>
      <c r="F17" s="105" t="s">
        <v>178</v>
      </c>
      <c r="G17" s="105" t="s">
        <v>154</v>
      </c>
      <c r="H17" s="105" t="s">
        <v>179</v>
      </c>
      <c r="I17" s="23"/>
    </row>
    <row r="18" customFormat="false" ht="21.75" hidden="false" customHeight="true" outlineLevel="0" collapsed="false">
      <c r="A18" s="88" t="n">
        <v>1</v>
      </c>
      <c r="B18" s="102"/>
      <c r="C18" s="102"/>
      <c r="D18" s="102"/>
      <c r="E18" s="102"/>
      <c r="F18" s="102"/>
      <c r="G18" s="102"/>
      <c r="H18" s="102"/>
      <c r="I18" s="26"/>
    </row>
    <row r="19" customFormat="false" ht="21.75" hidden="false" customHeight="true" outlineLevel="0" collapsed="false">
      <c r="A19" s="88" t="n">
        <v>2</v>
      </c>
      <c r="B19" s="102"/>
      <c r="C19" s="102"/>
      <c r="D19" s="102"/>
      <c r="E19" s="102"/>
      <c r="F19" s="102"/>
      <c r="G19" s="102"/>
      <c r="H19" s="102"/>
      <c r="I19" s="26"/>
    </row>
    <row r="20" customFormat="false" ht="21.75" hidden="false" customHeight="true" outlineLevel="0" collapsed="false">
      <c r="A20" s="88" t="n">
        <v>3</v>
      </c>
      <c r="B20" s="102"/>
      <c r="C20" s="102"/>
      <c r="D20" s="102"/>
      <c r="E20" s="102"/>
      <c r="F20" s="102"/>
      <c r="G20" s="102"/>
      <c r="H20" s="102"/>
      <c r="I20" s="26"/>
    </row>
    <row r="21" customFormat="false" ht="21.75" hidden="false" customHeight="true" outlineLevel="0" collapsed="false">
      <c r="A21" s="88" t="n">
        <v>4</v>
      </c>
      <c r="B21" s="102"/>
      <c r="C21" s="102"/>
      <c r="D21" s="102"/>
      <c r="E21" s="102"/>
      <c r="F21" s="102"/>
      <c r="G21" s="102"/>
      <c r="H21" s="102"/>
      <c r="I21" s="26"/>
    </row>
    <row r="22" customFormat="false" ht="27.75" hidden="false" customHeight="true" outlineLevel="0" collapsed="false">
      <c r="A22" s="106" t="s">
        <v>180</v>
      </c>
      <c r="B22" s="106"/>
      <c r="C22" s="106"/>
      <c r="D22" s="106"/>
      <c r="E22" s="106"/>
      <c r="F22" s="106"/>
      <c r="G22" s="106"/>
      <c r="H22" s="106"/>
      <c r="I22" s="106"/>
    </row>
    <row r="23" customFormat="false" ht="13.5" hidden="false" customHeight="true" outlineLevel="0" collapsed="false">
      <c r="A23" s="107" t="s">
        <v>181</v>
      </c>
      <c r="B23" s="107"/>
      <c r="C23" s="107"/>
      <c r="D23" s="107"/>
      <c r="E23" s="107"/>
      <c r="F23" s="107"/>
      <c r="G23" s="107"/>
      <c r="H23" s="107"/>
      <c r="I23" s="107"/>
    </row>
    <row r="24" customFormat="false" ht="25.5" hidden="false" customHeight="true" outlineLevel="0" collapsed="false">
      <c r="A24" s="108" t="s">
        <v>165</v>
      </c>
      <c r="B24" s="108" t="s">
        <v>119</v>
      </c>
      <c r="C24" s="108" t="s">
        <v>182</v>
      </c>
      <c r="D24" s="108" t="s">
        <v>183</v>
      </c>
      <c r="E24" s="108" t="s">
        <v>169</v>
      </c>
      <c r="F24" s="108" t="s">
        <v>184</v>
      </c>
      <c r="G24" s="108" t="s">
        <v>178</v>
      </c>
      <c r="H24" s="108" t="s">
        <v>185</v>
      </c>
      <c r="I24" s="23"/>
    </row>
    <row r="25" customFormat="false" ht="21.75" hidden="false" customHeight="true" outlineLevel="0" collapsed="false">
      <c r="A25" s="88" t="n">
        <v>1</v>
      </c>
      <c r="B25" s="102"/>
      <c r="C25" s="102"/>
      <c r="D25" s="102"/>
      <c r="E25" s="102"/>
      <c r="F25" s="102"/>
      <c r="G25" s="102"/>
      <c r="H25" s="102"/>
      <c r="I25" s="26"/>
    </row>
    <row r="26" customFormat="false" ht="21.75" hidden="false" customHeight="true" outlineLevel="0" collapsed="false">
      <c r="A26" s="88" t="n">
        <v>2</v>
      </c>
      <c r="B26" s="102"/>
      <c r="C26" s="102"/>
      <c r="D26" s="102"/>
      <c r="E26" s="102"/>
      <c r="F26" s="102"/>
      <c r="G26" s="102"/>
      <c r="H26" s="102"/>
      <c r="I26" s="26"/>
    </row>
    <row r="27" customFormat="false" ht="21.75" hidden="false" customHeight="true" outlineLevel="0" collapsed="false">
      <c r="A27" s="88" t="n">
        <v>3</v>
      </c>
      <c r="B27" s="102"/>
      <c r="C27" s="102"/>
      <c r="D27" s="102"/>
      <c r="E27" s="102"/>
      <c r="F27" s="102"/>
      <c r="G27" s="102"/>
      <c r="H27" s="102"/>
      <c r="I27" s="26"/>
    </row>
    <row r="28" customFormat="false" ht="21.75" hidden="false" customHeight="true" outlineLevel="0" collapsed="false">
      <c r="A28" s="88" t="n">
        <v>4</v>
      </c>
      <c r="B28" s="102"/>
      <c r="C28" s="102"/>
      <c r="D28" s="102"/>
      <c r="E28" s="102"/>
      <c r="F28" s="102"/>
      <c r="G28" s="102"/>
      <c r="H28" s="102"/>
      <c r="I28" s="26"/>
    </row>
    <row r="30" customFormat="false" ht="33.75" hidden="false" customHeight="true" outlineLevel="0" collapsed="false">
      <c r="A30" s="109" t="s">
        <v>186</v>
      </c>
      <c r="B30" s="109"/>
      <c r="C30" s="109"/>
      <c r="D30" s="109"/>
      <c r="E30" s="109"/>
      <c r="F30" s="109"/>
      <c r="G30" s="109"/>
      <c r="H30" s="109"/>
      <c r="I30" s="109"/>
    </row>
    <row r="31" customFormat="false" ht="15" hidden="false" customHeight="true" outlineLevel="0" collapsed="false">
      <c r="A31" s="110" t="s">
        <v>187</v>
      </c>
      <c r="B31" s="110"/>
      <c r="C31" s="110"/>
      <c r="D31" s="110"/>
      <c r="E31" s="110"/>
      <c r="F31" s="110"/>
      <c r="G31" s="110"/>
      <c r="H31" s="110"/>
      <c r="I31" s="110"/>
    </row>
    <row r="32" customFormat="false" ht="27.75" hidden="false" customHeight="true" outlineLevel="0" collapsed="false">
      <c r="A32" s="98" t="s">
        <v>162</v>
      </c>
      <c r="B32" s="98"/>
      <c r="C32" s="98"/>
      <c r="D32" s="98"/>
      <c r="E32" s="98"/>
      <c r="F32" s="98"/>
      <c r="G32" s="98"/>
      <c r="H32" s="98"/>
      <c r="I32" s="98"/>
    </row>
    <row r="33" customFormat="false" ht="13.5" hidden="false" customHeight="true" outlineLevel="0" collapsed="false">
      <c r="A33" s="99" t="s">
        <v>163</v>
      </c>
      <c r="B33" s="99"/>
      <c r="C33" s="99"/>
      <c r="D33" s="99"/>
      <c r="E33" s="99"/>
      <c r="F33" s="99"/>
      <c r="G33" s="99"/>
      <c r="H33" s="99"/>
      <c r="I33" s="99"/>
    </row>
    <row r="34" customFormat="false" ht="12.75" hidden="false" customHeight="true" outlineLevel="0" collapsed="false">
      <c r="A34" s="100" t="s">
        <v>164</v>
      </c>
      <c r="B34" s="100"/>
      <c r="C34" s="100"/>
      <c r="D34" s="100"/>
      <c r="E34" s="100"/>
      <c r="F34" s="100"/>
      <c r="G34" s="100"/>
      <c r="H34" s="100"/>
      <c r="I34" s="100"/>
    </row>
    <row r="35" customFormat="false" ht="25.5" hidden="false" customHeight="true" outlineLevel="0" collapsed="false">
      <c r="A35" s="101" t="s">
        <v>165</v>
      </c>
      <c r="B35" s="101" t="s">
        <v>119</v>
      </c>
      <c r="C35" s="101" t="s">
        <v>166</v>
      </c>
      <c r="D35" s="101" t="s">
        <v>167</v>
      </c>
      <c r="E35" s="101" t="s">
        <v>154</v>
      </c>
      <c r="F35" s="101" t="s">
        <v>168</v>
      </c>
      <c r="G35" s="101" t="s">
        <v>169</v>
      </c>
      <c r="H35" s="101" t="s">
        <v>170</v>
      </c>
      <c r="I35" s="22" t="s">
        <v>171</v>
      </c>
      <c r="J35" s="22" t="s">
        <v>172</v>
      </c>
    </row>
    <row r="36" customFormat="false" ht="21.75" hidden="false" customHeight="true" outlineLevel="0" collapsed="false">
      <c r="A36" s="88" t="n">
        <v>1</v>
      </c>
      <c r="B36" s="102"/>
      <c r="C36" s="102"/>
      <c r="D36" s="102"/>
      <c r="E36" s="102"/>
      <c r="F36" s="102" t="n">
        <v>0</v>
      </c>
      <c r="G36" s="102"/>
      <c r="H36" s="102"/>
      <c r="I36" s="5"/>
      <c r="J36" s="5"/>
    </row>
    <row r="37" customFormat="false" ht="21.75" hidden="false" customHeight="true" outlineLevel="0" collapsed="false">
      <c r="A37" s="88" t="n">
        <v>2</v>
      </c>
      <c r="B37" s="102"/>
      <c r="C37" s="102"/>
      <c r="D37" s="102"/>
      <c r="E37" s="102"/>
      <c r="F37" s="102" t="n">
        <v>0</v>
      </c>
      <c r="G37" s="102"/>
      <c r="H37" s="102"/>
      <c r="I37" s="6"/>
      <c r="J37" s="6"/>
    </row>
    <row r="38" customFormat="false" ht="21.75" hidden="false" customHeight="true" outlineLevel="0" collapsed="false">
      <c r="A38" s="88" t="n">
        <v>3</v>
      </c>
      <c r="B38" s="102"/>
      <c r="C38" s="102"/>
      <c r="D38" s="102"/>
      <c r="E38" s="102"/>
      <c r="F38" s="102" t="n">
        <v>0</v>
      </c>
      <c r="G38" s="102"/>
      <c r="H38" s="102"/>
      <c r="I38" s="5"/>
      <c r="J38" s="5"/>
    </row>
    <row r="39" customFormat="false" ht="21.75" hidden="false" customHeight="true" outlineLevel="0" collapsed="false">
      <c r="A39" s="88" t="n">
        <v>4</v>
      </c>
      <c r="B39" s="102"/>
      <c r="C39" s="102"/>
      <c r="D39" s="102"/>
      <c r="E39" s="102"/>
      <c r="F39" s="102" t="n">
        <v>0</v>
      </c>
      <c r="G39" s="102"/>
      <c r="H39" s="102"/>
      <c r="I39" s="6"/>
      <c r="J39" s="6"/>
    </row>
    <row r="40" customFormat="false" ht="21.75" hidden="false" customHeight="true" outlineLevel="0" collapsed="false">
      <c r="A40" s="88" t="n">
        <v>5</v>
      </c>
      <c r="B40" s="102"/>
      <c r="C40" s="102"/>
      <c r="D40" s="102"/>
      <c r="E40" s="102"/>
      <c r="F40" s="102" t="n">
        <v>0</v>
      </c>
      <c r="G40" s="102"/>
      <c r="H40" s="102"/>
      <c r="I40" s="5"/>
      <c r="J40" s="5"/>
    </row>
    <row r="41" customFormat="false" ht="27.75" hidden="false" customHeight="true" outlineLevel="0" collapsed="false">
      <c r="A41" s="103" t="s">
        <v>173</v>
      </c>
      <c r="B41" s="103"/>
      <c r="C41" s="103"/>
      <c r="D41" s="103"/>
      <c r="E41" s="103"/>
      <c r="F41" s="103"/>
      <c r="G41" s="103"/>
      <c r="H41" s="103"/>
      <c r="I41" s="103"/>
    </row>
    <row r="42" customFormat="false" ht="13.5" hidden="false" customHeight="true" outlineLevel="0" collapsed="false">
      <c r="A42" s="104" t="s">
        <v>174</v>
      </c>
      <c r="B42" s="104"/>
      <c r="C42" s="104"/>
      <c r="D42" s="104"/>
      <c r="E42" s="104"/>
      <c r="F42" s="104"/>
      <c r="G42" s="104"/>
      <c r="H42" s="104"/>
      <c r="I42" s="104"/>
    </row>
    <row r="43" customFormat="false" ht="25.5" hidden="false" customHeight="true" outlineLevel="0" collapsed="false">
      <c r="A43" s="105" t="s">
        <v>165</v>
      </c>
      <c r="B43" s="105" t="s">
        <v>156</v>
      </c>
      <c r="C43" s="105" t="s">
        <v>175</v>
      </c>
      <c r="D43" s="105" t="s">
        <v>176</v>
      </c>
      <c r="E43" s="105" t="s">
        <v>177</v>
      </c>
      <c r="F43" s="105" t="s">
        <v>178</v>
      </c>
      <c r="G43" s="105" t="s">
        <v>154</v>
      </c>
      <c r="H43" s="105" t="s">
        <v>179</v>
      </c>
      <c r="I43" s="23"/>
    </row>
    <row r="44" customFormat="false" ht="21.75" hidden="false" customHeight="true" outlineLevel="0" collapsed="false">
      <c r="A44" s="88" t="n">
        <v>1</v>
      </c>
      <c r="B44" s="102"/>
      <c r="C44" s="102"/>
      <c r="D44" s="102"/>
      <c r="E44" s="102"/>
      <c r="F44" s="102"/>
      <c r="G44" s="102"/>
      <c r="H44" s="102"/>
      <c r="I44" s="26"/>
    </row>
    <row r="45" customFormat="false" ht="21.75" hidden="false" customHeight="true" outlineLevel="0" collapsed="false">
      <c r="A45" s="88" t="n">
        <v>2</v>
      </c>
      <c r="B45" s="102"/>
      <c r="C45" s="102"/>
      <c r="D45" s="102"/>
      <c r="E45" s="102"/>
      <c r="F45" s="102"/>
      <c r="G45" s="102"/>
      <c r="H45" s="102"/>
      <c r="I45" s="26"/>
    </row>
    <row r="46" customFormat="false" ht="21.75" hidden="false" customHeight="true" outlineLevel="0" collapsed="false">
      <c r="A46" s="88" t="n">
        <v>3</v>
      </c>
      <c r="B46" s="102"/>
      <c r="C46" s="102"/>
      <c r="D46" s="102"/>
      <c r="E46" s="102"/>
      <c r="F46" s="102"/>
      <c r="G46" s="102"/>
      <c r="H46" s="102"/>
      <c r="I46" s="26"/>
    </row>
    <row r="47" customFormat="false" ht="21.75" hidden="false" customHeight="true" outlineLevel="0" collapsed="false">
      <c r="A47" s="88" t="n">
        <v>4</v>
      </c>
      <c r="B47" s="102"/>
      <c r="C47" s="102"/>
      <c r="D47" s="102"/>
      <c r="E47" s="102"/>
      <c r="F47" s="102"/>
      <c r="G47" s="102"/>
      <c r="H47" s="102"/>
      <c r="I47" s="26"/>
    </row>
    <row r="48" customFormat="false" ht="27.75" hidden="false" customHeight="true" outlineLevel="0" collapsed="false">
      <c r="A48" s="106" t="s">
        <v>180</v>
      </c>
      <c r="B48" s="106"/>
      <c r="C48" s="106"/>
      <c r="D48" s="106"/>
      <c r="E48" s="106"/>
      <c r="F48" s="106"/>
      <c r="G48" s="106"/>
      <c r="H48" s="106"/>
      <c r="I48" s="106"/>
    </row>
    <row r="49" customFormat="false" ht="13.5" hidden="false" customHeight="true" outlineLevel="0" collapsed="false">
      <c r="A49" s="107" t="s">
        <v>181</v>
      </c>
      <c r="B49" s="107"/>
      <c r="C49" s="107"/>
      <c r="D49" s="107"/>
      <c r="E49" s="107"/>
      <c r="F49" s="107"/>
      <c r="G49" s="107"/>
      <c r="H49" s="107"/>
      <c r="I49" s="107"/>
    </row>
    <row r="50" customFormat="false" ht="25.5" hidden="false" customHeight="true" outlineLevel="0" collapsed="false">
      <c r="A50" s="108" t="s">
        <v>165</v>
      </c>
      <c r="B50" s="108" t="s">
        <v>119</v>
      </c>
      <c r="C50" s="108" t="s">
        <v>182</v>
      </c>
      <c r="D50" s="108" t="s">
        <v>183</v>
      </c>
      <c r="E50" s="108" t="s">
        <v>169</v>
      </c>
      <c r="F50" s="108" t="s">
        <v>184</v>
      </c>
      <c r="G50" s="108" t="s">
        <v>178</v>
      </c>
      <c r="H50" s="108" t="s">
        <v>185</v>
      </c>
      <c r="I50" s="23"/>
    </row>
    <row r="51" customFormat="false" ht="21.75" hidden="false" customHeight="true" outlineLevel="0" collapsed="false">
      <c r="A51" s="88" t="n">
        <v>1</v>
      </c>
      <c r="B51" s="102"/>
      <c r="C51" s="102"/>
      <c r="D51" s="102"/>
      <c r="E51" s="102"/>
      <c r="F51" s="102"/>
      <c r="G51" s="102"/>
      <c r="H51" s="102"/>
      <c r="I51" s="26"/>
    </row>
    <row r="52" customFormat="false" ht="21.75" hidden="false" customHeight="true" outlineLevel="0" collapsed="false">
      <c r="A52" s="88" t="n">
        <v>2</v>
      </c>
      <c r="B52" s="102"/>
      <c r="C52" s="102"/>
      <c r="D52" s="102"/>
      <c r="E52" s="102"/>
      <c r="F52" s="102"/>
      <c r="G52" s="102"/>
      <c r="H52" s="102"/>
      <c r="I52" s="26"/>
    </row>
    <row r="53" customFormat="false" ht="21.75" hidden="false" customHeight="true" outlineLevel="0" collapsed="false">
      <c r="A53" s="88" t="n">
        <v>3</v>
      </c>
      <c r="B53" s="102"/>
      <c r="C53" s="102"/>
      <c r="D53" s="102"/>
      <c r="E53" s="102"/>
      <c r="F53" s="102"/>
      <c r="G53" s="102"/>
      <c r="H53" s="102"/>
      <c r="I53" s="26"/>
    </row>
    <row r="54" customFormat="false" ht="21.75" hidden="false" customHeight="true" outlineLevel="0" collapsed="false">
      <c r="A54" s="88" t="n">
        <v>4</v>
      </c>
      <c r="B54" s="102"/>
      <c r="C54" s="102"/>
      <c r="D54" s="102"/>
      <c r="E54" s="102"/>
      <c r="F54" s="102"/>
      <c r="G54" s="102"/>
      <c r="H54" s="102"/>
      <c r="I54" s="26"/>
    </row>
    <row r="56" customFormat="false" ht="33.75" hidden="false" customHeight="true" outlineLevel="0" collapsed="false">
      <c r="A56" s="111" t="s">
        <v>188</v>
      </c>
      <c r="B56" s="111"/>
      <c r="C56" s="111"/>
      <c r="D56" s="111"/>
      <c r="E56" s="111"/>
      <c r="F56" s="111"/>
      <c r="G56" s="111"/>
      <c r="H56" s="111"/>
      <c r="I56" s="111"/>
    </row>
    <row r="57" customFormat="false" ht="15" hidden="false" customHeight="true" outlineLevel="0" collapsed="false">
      <c r="A57" s="110" t="s">
        <v>189</v>
      </c>
      <c r="B57" s="110"/>
      <c r="C57" s="110"/>
      <c r="D57" s="110"/>
      <c r="E57" s="110"/>
      <c r="F57" s="110"/>
      <c r="G57" s="110"/>
      <c r="H57" s="110"/>
      <c r="I57" s="110"/>
    </row>
    <row r="58" customFormat="false" ht="27.75" hidden="false" customHeight="true" outlineLevel="0" collapsed="false">
      <c r="A58" s="98" t="s">
        <v>162</v>
      </c>
      <c r="B58" s="98"/>
      <c r="C58" s="98"/>
      <c r="D58" s="98"/>
      <c r="E58" s="98"/>
      <c r="F58" s="98"/>
      <c r="G58" s="98"/>
      <c r="H58" s="98"/>
      <c r="I58" s="98"/>
    </row>
    <row r="59" customFormat="false" ht="13.5" hidden="false" customHeight="true" outlineLevel="0" collapsed="false">
      <c r="A59" s="99" t="s">
        <v>163</v>
      </c>
      <c r="B59" s="99"/>
      <c r="C59" s="99"/>
      <c r="D59" s="99"/>
      <c r="E59" s="99"/>
      <c r="F59" s="99"/>
      <c r="G59" s="99"/>
      <c r="H59" s="99"/>
      <c r="I59" s="99"/>
    </row>
    <row r="60" customFormat="false" ht="12.75" hidden="false" customHeight="true" outlineLevel="0" collapsed="false">
      <c r="A60" s="100" t="s">
        <v>164</v>
      </c>
      <c r="B60" s="100"/>
      <c r="C60" s="100"/>
      <c r="D60" s="100"/>
      <c r="E60" s="100"/>
      <c r="F60" s="100"/>
      <c r="G60" s="100"/>
      <c r="H60" s="100"/>
      <c r="I60" s="100"/>
    </row>
    <row r="61" customFormat="false" ht="25.5" hidden="false" customHeight="true" outlineLevel="0" collapsed="false">
      <c r="A61" s="101" t="s">
        <v>165</v>
      </c>
      <c r="B61" s="101" t="s">
        <v>119</v>
      </c>
      <c r="C61" s="101" t="s">
        <v>166</v>
      </c>
      <c r="D61" s="101" t="s">
        <v>167</v>
      </c>
      <c r="E61" s="101" t="s">
        <v>154</v>
      </c>
      <c r="F61" s="101" t="s">
        <v>168</v>
      </c>
      <c r="G61" s="101" t="s">
        <v>169</v>
      </c>
      <c r="H61" s="101" t="s">
        <v>170</v>
      </c>
      <c r="I61" s="22" t="s">
        <v>171</v>
      </c>
      <c r="J61" s="22" t="s">
        <v>172</v>
      </c>
    </row>
    <row r="62" customFormat="false" ht="21.75" hidden="false" customHeight="true" outlineLevel="0" collapsed="false">
      <c r="A62" s="88" t="n">
        <v>1</v>
      </c>
      <c r="B62" s="102"/>
      <c r="C62" s="102"/>
      <c r="D62" s="102"/>
      <c r="E62" s="102"/>
      <c r="F62" s="102" t="n">
        <v>0</v>
      </c>
      <c r="G62" s="102"/>
      <c r="H62" s="102"/>
      <c r="I62" s="5"/>
      <c r="J62" s="5"/>
    </row>
    <row r="63" customFormat="false" ht="21.75" hidden="false" customHeight="true" outlineLevel="0" collapsed="false">
      <c r="A63" s="88" t="n">
        <v>2</v>
      </c>
      <c r="B63" s="102"/>
      <c r="C63" s="102"/>
      <c r="D63" s="102"/>
      <c r="E63" s="102"/>
      <c r="F63" s="102" t="n">
        <v>0</v>
      </c>
      <c r="G63" s="102"/>
      <c r="H63" s="102"/>
      <c r="I63" s="6"/>
      <c r="J63" s="6"/>
    </row>
    <row r="64" customFormat="false" ht="21.75" hidden="false" customHeight="true" outlineLevel="0" collapsed="false">
      <c r="A64" s="88" t="n">
        <v>3</v>
      </c>
      <c r="B64" s="102"/>
      <c r="C64" s="102"/>
      <c r="D64" s="102"/>
      <c r="E64" s="102"/>
      <c r="F64" s="102" t="n">
        <v>0</v>
      </c>
      <c r="G64" s="102"/>
      <c r="H64" s="102"/>
      <c r="I64" s="5"/>
      <c r="J64" s="5"/>
    </row>
    <row r="65" customFormat="false" ht="21.75" hidden="false" customHeight="true" outlineLevel="0" collapsed="false">
      <c r="A65" s="88" t="n">
        <v>4</v>
      </c>
      <c r="B65" s="102"/>
      <c r="C65" s="102"/>
      <c r="D65" s="102"/>
      <c r="E65" s="102"/>
      <c r="F65" s="102" t="n">
        <v>0</v>
      </c>
      <c r="G65" s="102"/>
      <c r="H65" s="102"/>
      <c r="I65" s="6"/>
      <c r="J65" s="6"/>
    </row>
    <row r="66" customFormat="false" ht="21.75" hidden="false" customHeight="true" outlineLevel="0" collapsed="false">
      <c r="A66" s="88" t="n">
        <v>5</v>
      </c>
      <c r="B66" s="102"/>
      <c r="C66" s="102"/>
      <c r="D66" s="102"/>
      <c r="E66" s="102"/>
      <c r="F66" s="102" t="n">
        <v>0</v>
      </c>
      <c r="G66" s="102"/>
      <c r="H66" s="102"/>
      <c r="I66" s="5"/>
      <c r="J66" s="5"/>
    </row>
    <row r="67" customFormat="false" ht="27.75" hidden="false" customHeight="true" outlineLevel="0" collapsed="false">
      <c r="A67" s="103" t="s">
        <v>173</v>
      </c>
      <c r="B67" s="103"/>
      <c r="C67" s="103"/>
      <c r="D67" s="103"/>
      <c r="E67" s="103"/>
      <c r="F67" s="103"/>
      <c r="G67" s="103"/>
      <c r="H67" s="103"/>
      <c r="I67" s="103"/>
    </row>
    <row r="68" customFormat="false" ht="13.5" hidden="false" customHeight="true" outlineLevel="0" collapsed="false">
      <c r="A68" s="104" t="s">
        <v>174</v>
      </c>
      <c r="B68" s="104"/>
      <c r="C68" s="104"/>
      <c r="D68" s="104"/>
      <c r="E68" s="104"/>
      <c r="F68" s="104"/>
      <c r="G68" s="104"/>
      <c r="H68" s="104"/>
      <c r="I68" s="104"/>
    </row>
    <row r="69" customFormat="false" ht="25.5" hidden="false" customHeight="true" outlineLevel="0" collapsed="false">
      <c r="A69" s="105" t="s">
        <v>165</v>
      </c>
      <c r="B69" s="105" t="s">
        <v>156</v>
      </c>
      <c r="C69" s="105" t="s">
        <v>175</v>
      </c>
      <c r="D69" s="105" t="s">
        <v>176</v>
      </c>
      <c r="E69" s="105" t="s">
        <v>177</v>
      </c>
      <c r="F69" s="105" t="s">
        <v>178</v>
      </c>
      <c r="G69" s="105" t="s">
        <v>154</v>
      </c>
      <c r="H69" s="105" t="s">
        <v>179</v>
      </c>
      <c r="I69" s="23"/>
    </row>
    <row r="70" customFormat="false" ht="21.75" hidden="false" customHeight="true" outlineLevel="0" collapsed="false">
      <c r="A70" s="88" t="n">
        <v>1</v>
      </c>
      <c r="B70" s="102"/>
      <c r="C70" s="102"/>
      <c r="D70" s="102"/>
      <c r="E70" s="102"/>
      <c r="F70" s="102"/>
      <c r="G70" s="102"/>
      <c r="H70" s="102"/>
      <c r="I70" s="26"/>
    </row>
    <row r="71" customFormat="false" ht="21.75" hidden="false" customHeight="true" outlineLevel="0" collapsed="false">
      <c r="A71" s="88" t="n">
        <v>2</v>
      </c>
      <c r="B71" s="102"/>
      <c r="C71" s="102"/>
      <c r="D71" s="102"/>
      <c r="E71" s="102"/>
      <c r="F71" s="102"/>
      <c r="G71" s="102"/>
      <c r="H71" s="102"/>
      <c r="I71" s="26"/>
    </row>
    <row r="72" customFormat="false" ht="21.75" hidden="false" customHeight="true" outlineLevel="0" collapsed="false">
      <c r="A72" s="88" t="n">
        <v>3</v>
      </c>
      <c r="B72" s="102"/>
      <c r="C72" s="102"/>
      <c r="D72" s="102"/>
      <c r="E72" s="102"/>
      <c r="F72" s="102"/>
      <c r="G72" s="102"/>
      <c r="H72" s="102"/>
      <c r="I72" s="26"/>
    </row>
    <row r="73" customFormat="false" ht="21.75" hidden="false" customHeight="true" outlineLevel="0" collapsed="false">
      <c r="A73" s="88" t="n">
        <v>4</v>
      </c>
      <c r="B73" s="102"/>
      <c r="C73" s="102"/>
      <c r="D73" s="102"/>
      <c r="E73" s="102"/>
      <c r="F73" s="102"/>
      <c r="G73" s="102"/>
      <c r="H73" s="102"/>
      <c r="I73" s="26"/>
    </row>
    <row r="74" customFormat="false" ht="27.75" hidden="false" customHeight="true" outlineLevel="0" collapsed="false">
      <c r="A74" s="106" t="s">
        <v>180</v>
      </c>
      <c r="B74" s="106"/>
      <c r="C74" s="106"/>
      <c r="D74" s="106"/>
      <c r="E74" s="106"/>
      <c r="F74" s="106"/>
      <c r="G74" s="106"/>
      <c r="H74" s="106"/>
      <c r="I74" s="106"/>
    </row>
    <row r="75" customFormat="false" ht="13.5" hidden="false" customHeight="true" outlineLevel="0" collapsed="false">
      <c r="A75" s="107" t="s">
        <v>181</v>
      </c>
      <c r="B75" s="107"/>
      <c r="C75" s="107"/>
      <c r="D75" s="107"/>
      <c r="E75" s="107"/>
      <c r="F75" s="107"/>
      <c r="G75" s="107"/>
      <c r="H75" s="107"/>
      <c r="I75" s="107"/>
    </row>
    <row r="76" customFormat="false" ht="25.5" hidden="false" customHeight="true" outlineLevel="0" collapsed="false">
      <c r="A76" s="108" t="s">
        <v>165</v>
      </c>
      <c r="B76" s="108" t="s">
        <v>119</v>
      </c>
      <c r="C76" s="108" t="s">
        <v>182</v>
      </c>
      <c r="D76" s="108" t="s">
        <v>183</v>
      </c>
      <c r="E76" s="108" t="s">
        <v>169</v>
      </c>
      <c r="F76" s="108" t="s">
        <v>184</v>
      </c>
      <c r="G76" s="108" t="s">
        <v>178</v>
      </c>
      <c r="H76" s="108" t="s">
        <v>185</v>
      </c>
      <c r="I76" s="23"/>
    </row>
    <row r="77" customFormat="false" ht="21.75" hidden="false" customHeight="true" outlineLevel="0" collapsed="false">
      <c r="A77" s="88" t="n">
        <v>1</v>
      </c>
      <c r="B77" s="102"/>
      <c r="C77" s="102"/>
      <c r="D77" s="102"/>
      <c r="E77" s="102"/>
      <c r="F77" s="102"/>
      <c r="G77" s="102"/>
      <c r="H77" s="102"/>
      <c r="I77" s="26"/>
    </row>
    <row r="78" customFormat="false" ht="21.75" hidden="false" customHeight="true" outlineLevel="0" collapsed="false">
      <c r="A78" s="88" t="n">
        <v>2</v>
      </c>
      <c r="B78" s="102"/>
      <c r="C78" s="102"/>
      <c r="D78" s="102"/>
      <c r="E78" s="102"/>
      <c r="F78" s="102"/>
      <c r="G78" s="102"/>
      <c r="H78" s="102"/>
      <c r="I78" s="26"/>
    </row>
    <row r="79" customFormat="false" ht="21.75" hidden="false" customHeight="true" outlineLevel="0" collapsed="false">
      <c r="A79" s="88" t="n">
        <v>3</v>
      </c>
      <c r="B79" s="102"/>
      <c r="C79" s="102"/>
      <c r="D79" s="102"/>
      <c r="E79" s="102"/>
      <c r="F79" s="102"/>
      <c r="G79" s="102"/>
      <c r="H79" s="102"/>
      <c r="I79" s="26"/>
    </row>
    <row r="80" customFormat="false" ht="21.75" hidden="false" customHeight="true" outlineLevel="0" collapsed="false">
      <c r="A80" s="88" t="n">
        <v>4</v>
      </c>
      <c r="B80" s="102"/>
      <c r="C80" s="102"/>
      <c r="D80" s="102"/>
      <c r="E80" s="102"/>
      <c r="F80" s="102"/>
      <c r="G80" s="102"/>
      <c r="H80" s="102"/>
      <c r="I80" s="26"/>
    </row>
    <row r="82" customFormat="false" ht="33.75" hidden="false" customHeight="true" outlineLevel="0" collapsed="false">
      <c r="A82" s="112" t="s">
        <v>190</v>
      </c>
      <c r="B82" s="112"/>
      <c r="C82" s="112"/>
      <c r="D82" s="112"/>
      <c r="E82" s="112"/>
      <c r="F82" s="112"/>
      <c r="G82" s="112"/>
      <c r="H82" s="112"/>
      <c r="I82" s="112"/>
    </row>
    <row r="83" customFormat="false" ht="15" hidden="false" customHeight="true" outlineLevel="0" collapsed="false">
      <c r="A83" s="110" t="s">
        <v>191</v>
      </c>
      <c r="B83" s="110"/>
      <c r="C83" s="110"/>
      <c r="D83" s="110"/>
      <c r="E83" s="110"/>
      <c r="F83" s="110"/>
      <c r="G83" s="110"/>
      <c r="H83" s="110"/>
      <c r="I83" s="110"/>
    </row>
    <row r="84" customFormat="false" ht="27.75" hidden="false" customHeight="true" outlineLevel="0" collapsed="false">
      <c r="A84" s="98" t="s">
        <v>162</v>
      </c>
      <c r="B84" s="98"/>
      <c r="C84" s="98"/>
      <c r="D84" s="98"/>
      <c r="E84" s="98"/>
      <c r="F84" s="98"/>
      <c r="G84" s="98"/>
      <c r="H84" s="98"/>
      <c r="I84" s="98"/>
    </row>
    <row r="85" customFormat="false" ht="13.5" hidden="false" customHeight="true" outlineLevel="0" collapsed="false">
      <c r="A85" s="99" t="s">
        <v>163</v>
      </c>
      <c r="B85" s="99"/>
      <c r="C85" s="99"/>
      <c r="D85" s="99"/>
      <c r="E85" s="99"/>
      <c r="F85" s="99"/>
      <c r="G85" s="99"/>
      <c r="H85" s="99"/>
      <c r="I85" s="99"/>
    </row>
    <row r="86" customFormat="false" ht="12.75" hidden="false" customHeight="true" outlineLevel="0" collapsed="false">
      <c r="A86" s="100" t="s">
        <v>164</v>
      </c>
      <c r="B86" s="100"/>
      <c r="C86" s="100"/>
      <c r="D86" s="100"/>
      <c r="E86" s="100"/>
      <c r="F86" s="100"/>
      <c r="G86" s="100"/>
      <c r="H86" s="100"/>
      <c r="I86" s="100"/>
    </row>
    <row r="87" customFormat="false" ht="25.5" hidden="false" customHeight="true" outlineLevel="0" collapsed="false">
      <c r="A87" s="101" t="s">
        <v>165</v>
      </c>
      <c r="B87" s="101" t="s">
        <v>119</v>
      </c>
      <c r="C87" s="101" t="s">
        <v>166</v>
      </c>
      <c r="D87" s="101" t="s">
        <v>167</v>
      </c>
      <c r="E87" s="101" t="s">
        <v>154</v>
      </c>
      <c r="F87" s="101" t="s">
        <v>168</v>
      </c>
      <c r="G87" s="101" t="s">
        <v>169</v>
      </c>
      <c r="H87" s="101" t="s">
        <v>170</v>
      </c>
      <c r="I87" s="22" t="s">
        <v>171</v>
      </c>
      <c r="J87" s="22" t="s">
        <v>172</v>
      </c>
    </row>
    <row r="88" customFormat="false" ht="21.75" hidden="false" customHeight="true" outlineLevel="0" collapsed="false">
      <c r="A88" s="88" t="n">
        <v>1</v>
      </c>
      <c r="B88" s="102"/>
      <c r="C88" s="102"/>
      <c r="D88" s="102"/>
      <c r="E88" s="102"/>
      <c r="F88" s="102" t="n">
        <v>0</v>
      </c>
      <c r="G88" s="102"/>
      <c r="H88" s="102"/>
      <c r="I88" s="5"/>
      <c r="J88" s="5"/>
    </row>
    <row r="89" customFormat="false" ht="21.75" hidden="false" customHeight="true" outlineLevel="0" collapsed="false">
      <c r="A89" s="88" t="n">
        <v>2</v>
      </c>
      <c r="B89" s="102"/>
      <c r="C89" s="102"/>
      <c r="D89" s="102"/>
      <c r="E89" s="102"/>
      <c r="F89" s="102" t="n">
        <v>0</v>
      </c>
      <c r="G89" s="102"/>
      <c r="H89" s="102"/>
      <c r="I89" s="6"/>
      <c r="J89" s="6"/>
    </row>
    <row r="90" customFormat="false" ht="21.75" hidden="false" customHeight="true" outlineLevel="0" collapsed="false">
      <c r="A90" s="88" t="n">
        <v>3</v>
      </c>
      <c r="B90" s="102"/>
      <c r="C90" s="102"/>
      <c r="D90" s="102"/>
      <c r="E90" s="102"/>
      <c r="F90" s="102" t="n">
        <v>0</v>
      </c>
      <c r="G90" s="102"/>
      <c r="H90" s="102"/>
      <c r="I90" s="5"/>
      <c r="J90" s="5"/>
    </row>
    <row r="91" customFormat="false" ht="21.75" hidden="false" customHeight="true" outlineLevel="0" collapsed="false">
      <c r="A91" s="88" t="n">
        <v>4</v>
      </c>
      <c r="B91" s="102"/>
      <c r="C91" s="102"/>
      <c r="D91" s="102"/>
      <c r="E91" s="102"/>
      <c r="F91" s="102" t="n">
        <v>0</v>
      </c>
      <c r="G91" s="102"/>
      <c r="H91" s="102"/>
      <c r="I91" s="6"/>
      <c r="J91" s="6"/>
    </row>
    <row r="92" customFormat="false" ht="21.75" hidden="false" customHeight="true" outlineLevel="0" collapsed="false">
      <c r="A92" s="88" t="n">
        <v>5</v>
      </c>
      <c r="B92" s="102"/>
      <c r="C92" s="102"/>
      <c r="D92" s="102"/>
      <c r="E92" s="102"/>
      <c r="F92" s="102" t="n">
        <v>0</v>
      </c>
      <c r="G92" s="102"/>
      <c r="H92" s="102"/>
      <c r="I92" s="5"/>
      <c r="J92" s="5"/>
    </row>
    <row r="93" customFormat="false" ht="27.75" hidden="false" customHeight="true" outlineLevel="0" collapsed="false">
      <c r="A93" s="103" t="s">
        <v>173</v>
      </c>
      <c r="B93" s="103"/>
      <c r="C93" s="103"/>
      <c r="D93" s="103"/>
      <c r="E93" s="103"/>
      <c r="F93" s="103"/>
      <c r="G93" s="103"/>
      <c r="H93" s="103"/>
      <c r="I93" s="103"/>
    </row>
    <row r="94" customFormat="false" ht="13.5" hidden="false" customHeight="true" outlineLevel="0" collapsed="false">
      <c r="A94" s="104" t="s">
        <v>174</v>
      </c>
      <c r="B94" s="104"/>
      <c r="C94" s="104"/>
      <c r="D94" s="104"/>
      <c r="E94" s="104"/>
      <c r="F94" s="104"/>
      <c r="G94" s="104"/>
      <c r="H94" s="104"/>
      <c r="I94" s="104"/>
    </row>
    <row r="95" customFormat="false" ht="25.5" hidden="false" customHeight="true" outlineLevel="0" collapsed="false">
      <c r="A95" s="105" t="s">
        <v>165</v>
      </c>
      <c r="B95" s="105" t="s">
        <v>156</v>
      </c>
      <c r="C95" s="105" t="s">
        <v>175</v>
      </c>
      <c r="D95" s="105" t="s">
        <v>176</v>
      </c>
      <c r="E95" s="105" t="s">
        <v>177</v>
      </c>
      <c r="F95" s="105" t="s">
        <v>178</v>
      </c>
      <c r="G95" s="105" t="s">
        <v>154</v>
      </c>
      <c r="H95" s="105" t="s">
        <v>179</v>
      </c>
      <c r="I95" s="23"/>
    </row>
    <row r="96" customFormat="false" ht="21.75" hidden="false" customHeight="true" outlineLevel="0" collapsed="false">
      <c r="A96" s="88" t="n">
        <v>1</v>
      </c>
      <c r="B96" s="102"/>
      <c r="C96" s="102"/>
      <c r="D96" s="102"/>
      <c r="E96" s="102"/>
      <c r="F96" s="102"/>
      <c r="G96" s="102"/>
      <c r="H96" s="102"/>
      <c r="I96" s="26"/>
    </row>
    <row r="97" customFormat="false" ht="21.75" hidden="false" customHeight="true" outlineLevel="0" collapsed="false">
      <c r="A97" s="88" t="n">
        <v>2</v>
      </c>
      <c r="B97" s="102"/>
      <c r="C97" s="102"/>
      <c r="D97" s="102"/>
      <c r="E97" s="102"/>
      <c r="F97" s="102"/>
      <c r="G97" s="102"/>
      <c r="H97" s="102"/>
      <c r="I97" s="26"/>
    </row>
    <row r="98" customFormat="false" ht="21.75" hidden="false" customHeight="true" outlineLevel="0" collapsed="false">
      <c r="A98" s="88" t="n">
        <v>3</v>
      </c>
      <c r="B98" s="102"/>
      <c r="C98" s="102"/>
      <c r="D98" s="102"/>
      <c r="E98" s="102"/>
      <c r="F98" s="102"/>
      <c r="G98" s="102"/>
      <c r="H98" s="102"/>
      <c r="I98" s="26"/>
    </row>
    <row r="99" customFormat="false" ht="21.75" hidden="false" customHeight="true" outlineLevel="0" collapsed="false">
      <c r="A99" s="88" t="n">
        <v>4</v>
      </c>
      <c r="B99" s="102"/>
      <c r="C99" s="102"/>
      <c r="D99" s="102"/>
      <c r="E99" s="102"/>
      <c r="F99" s="102"/>
      <c r="G99" s="102"/>
      <c r="H99" s="102"/>
      <c r="I99" s="26"/>
    </row>
    <row r="100" customFormat="false" ht="27.75" hidden="false" customHeight="true" outlineLevel="0" collapsed="false">
      <c r="A100" s="106" t="s">
        <v>180</v>
      </c>
      <c r="B100" s="106"/>
      <c r="C100" s="106"/>
      <c r="D100" s="106"/>
      <c r="E100" s="106"/>
      <c r="F100" s="106"/>
      <c r="G100" s="106"/>
      <c r="H100" s="106"/>
      <c r="I100" s="106"/>
    </row>
    <row r="101" customFormat="false" ht="13.5" hidden="false" customHeight="true" outlineLevel="0" collapsed="false">
      <c r="A101" s="107" t="s">
        <v>181</v>
      </c>
      <c r="B101" s="107"/>
      <c r="C101" s="107"/>
      <c r="D101" s="107"/>
      <c r="E101" s="107"/>
      <c r="F101" s="107"/>
      <c r="G101" s="107"/>
      <c r="H101" s="107"/>
      <c r="I101" s="107"/>
    </row>
    <row r="102" customFormat="false" ht="25.5" hidden="false" customHeight="true" outlineLevel="0" collapsed="false">
      <c r="A102" s="108" t="s">
        <v>165</v>
      </c>
      <c r="B102" s="108" t="s">
        <v>119</v>
      </c>
      <c r="C102" s="108" t="s">
        <v>182</v>
      </c>
      <c r="D102" s="108" t="s">
        <v>183</v>
      </c>
      <c r="E102" s="108" t="s">
        <v>169</v>
      </c>
      <c r="F102" s="108" t="s">
        <v>184</v>
      </c>
      <c r="G102" s="108" t="s">
        <v>178</v>
      </c>
      <c r="H102" s="108" t="s">
        <v>185</v>
      </c>
      <c r="I102" s="23"/>
    </row>
    <row r="103" customFormat="false" ht="21.75" hidden="false" customHeight="true" outlineLevel="0" collapsed="false">
      <c r="A103" s="88" t="n">
        <v>1</v>
      </c>
      <c r="B103" s="102"/>
      <c r="C103" s="102"/>
      <c r="D103" s="102"/>
      <c r="E103" s="102"/>
      <c r="F103" s="102"/>
      <c r="G103" s="102"/>
      <c r="H103" s="102"/>
      <c r="I103" s="26"/>
    </row>
    <row r="104" customFormat="false" ht="21.75" hidden="false" customHeight="true" outlineLevel="0" collapsed="false">
      <c r="A104" s="88" t="n">
        <v>2</v>
      </c>
      <c r="B104" s="102"/>
      <c r="C104" s="102"/>
      <c r="D104" s="102"/>
      <c r="E104" s="102"/>
      <c r="F104" s="102"/>
      <c r="G104" s="102"/>
      <c r="H104" s="102"/>
      <c r="I104" s="26"/>
    </row>
    <row r="105" customFormat="false" ht="21.75" hidden="false" customHeight="true" outlineLevel="0" collapsed="false">
      <c r="A105" s="88" t="n">
        <v>3</v>
      </c>
      <c r="B105" s="102"/>
      <c r="C105" s="102"/>
      <c r="D105" s="102"/>
      <c r="E105" s="102"/>
      <c r="F105" s="102"/>
      <c r="G105" s="102"/>
      <c r="H105" s="102"/>
      <c r="I105" s="26"/>
    </row>
    <row r="106" customFormat="false" ht="21.75" hidden="false" customHeight="true" outlineLevel="0" collapsed="false">
      <c r="A106" s="88" t="n">
        <v>4</v>
      </c>
      <c r="B106" s="102"/>
      <c r="C106" s="102"/>
      <c r="D106" s="102"/>
      <c r="E106" s="102"/>
      <c r="F106" s="102"/>
      <c r="G106" s="102"/>
      <c r="H106" s="102"/>
      <c r="I106" s="26"/>
    </row>
    <row r="108" customFormat="false" ht="33.75" hidden="false" customHeight="true" outlineLevel="0" collapsed="false">
      <c r="A108" s="113" t="s">
        <v>192</v>
      </c>
      <c r="B108" s="113"/>
      <c r="C108" s="113"/>
      <c r="D108" s="113"/>
      <c r="E108" s="113"/>
      <c r="F108" s="113"/>
      <c r="G108" s="113"/>
      <c r="H108" s="113"/>
      <c r="I108" s="113"/>
    </row>
    <row r="109" customFormat="false" ht="15" hidden="false" customHeight="true" outlineLevel="0" collapsed="false">
      <c r="A109" s="110" t="s">
        <v>193</v>
      </c>
      <c r="B109" s="110"/>
      <c r="C109" s="110"/>
      <c r="D109" s="110"/>
      <c r="E109" s="110"/>
      <c r="F109" s="110"/>
      <c r="G109" s="110"/>
      <c r="H109" s="110"/>
      <c r="I109" s="110"/>
    </row>
    <row r="110" customFormat="false" ht="27.75" hidden="false" customHeight="true" outlineLevel="0" collapsed="false">
      <c r="A110" s="98" t="s">
        <v>162</v>
      </c>
      <c r="B110" s="98"/>
      <c r="C110" s="98"/>
      <c r="D110" s="98"/>
      <c r="E110" s="98"/>
      <c r="F110" s="98"/>
      <c r="G110" s="98"/>
      <c r="H110" s="98"/>
      <c r="I110" s="98"/>
    </row>
    <row r="111" customFormat="false" ht="13.5" hidden="false" customHeight="true" outlineLevel="0" collapsed="false">
      <c r="A111" s="99" t="s">
        <v>163</v>
      </c>
      <c r="B111" s="99"/>
      <c r="C111" s="99"/>
      <c r="D111" s="99"/>
      <c r="E111" s="99"/>
      <c r="F111" s="99"/>
      <c r="G111" s="99"/>
      <c r="H111" s="99"/>
      <c r="I111" s="99"/>
    </row>
    <row r="112" customFormat="false" ht="12.75" hidden="false" customHeight="true" outlineLevel="0" collapsed="false">
      <c r="A112" s="100" t="s">
        <v>164</v>
      </c>
      <c r="B112" s="100"/>
      <c r="C112" s="100"/>
      <c r="D112" s="100"/>
      <c r="E112" s="100"/>
      <c r="F112" s="100"/>
      <c r="G112" s="100"/>
      <c r="H112" s="100"/>
      <c r="I112" s="100"/>
    </row>
    <row r="113" customFormat="false" ht="25.5" hidden="false" customHeight="true" outlineLevel="0" collapsed="false">
      <c r="A113" s="101" t="s">
        <v>165</v>
      </c>
      <c r="B113" s="101" t="s">
        <v>119</v>
      </c>
      <c r="C113" s="101" t="s">
        <v>166</v>
      </c>
      <c r="D113" s="101" t="s">
        <v>167</v>
      </c>
      <c r="E113" s="101" t="s">
        <v>154</v>
      </c>
      <c r="F113" s="101" t="s">
        <v>168</v>
      </c>
      <c r="G113" s="101" t="s">
        <v>169</v>
      </c>
      <c r="H113" s="101" t="s">
        <v>170</v>
      </c>
      <c r="I113" s="22" t="s">
        <v>171</v>
      </c>
      <c r="J113" s="22" t="s">
        <v>172</v>
      </c>
    </row>
    <row r="114" customFormat="false" ht="21.75" hidden="false" customHeight="true" outlineLevel="0" collapsed="false">
      <c r="A114" s="88" t="n">
        <v>1</v>
      </c>
      <c r="B114" s="102"/>
      <c r="C114" s="102"/>
      <c r="D114" s="102"/>
      <c r="E114" s="102"/>
      <c r="F114" s="102" t="n">
        <v>0</v>
      </c>
      <c r="G114" s="102"/>
      <c r="H114" s="102"/>
      <c r="I114" s="5"/>
      <c r="J114" s="5"/>
    </row>
    <row r="115" customFormat="false" ht="21.75" hidden="false" customHeight="true" outlineLevel="0" collapsed="false">
      <c r="A115" s="88" t="n">
        <v>2</v>
      </c>
      <c r="B115" s="102"/>
      <c r="C115" s="102"/>
      <c r="D115" s="102"/>
      <c r="E115" s="102"/>
      <c r="F115" s="102" t="n">
        <v>0</v>
      </c>
      <c r="G115" s="102"/>
      <c r="H115" s="102"/>
      <c r="I115" s="6"/>
      <c r="J115" s="6"/>
    </row>
    <row r="116" customFormat="false" ht="21.75" hidden="false" customHeight="true" outlineLevel="0" collapsed="false">
      <c r="A116" s="88" t="n">
        <v>3</v>
      </c>
      <c r="B116" s="102"/>
      <c r="C116" s="102"/>
      <c r="D116" s="102"/>
      <c r="E116" s="102"/>
      <c r="F116" s="102" t="n">
        <v>0</v>
      </c>
      <c r="G116" s="102"/>
      <c r="H116" s="102"/>
      <c r="I116" s="5"/>
      <c r="J116" s="5"/>
    </row>
    <row r="117" customFormat="false" ht="21.75" hidden="false" customHeight="true" outlineLevel="0" collapsed="false">
      <c r="A117" s="88" t="n">
        <v>4</v>
      </c>
      <c r="B117" s="102"/>
      <c r="C117" s="102"/>
      <c r="D117" s="102"/>
      <c r="E117" s="102"/>
      <c r="F117" s="102" t="n">
        <v>0</v>
      </c>
      <c r="G117" s="102"/>
      <c r="H117" s="102"/>
      <c r="I117" s="6"/>
      <c r="J117" s="6"/>
    </row>
    <row r="118" customFormat="false" ht="21.75" hidden="false" customHeight="true" outlineLevel="0" collapsed="false">
      <c r="A118" s="88" t="n">
        <v>5</v>
      </c>
      <c r="B118" s="102"/>
      <c r="C118" s="102"/>
      <c r="D118" s="102"/>
      <c r="E118" s="102"/>
      <c r="F118" s="102" t="n">
        <v>0</v>
      </c>
      <c r="G118" s="102"/>
      <c r="H118" s="102"/>
      <c r="I118" s="5"/>
      <c r="J118" s="5"/>
    </row>
    <row r="119" customFormat="false" ht="27.75" hidden="false" customHeight="true" outlineLevel="0" collapsed="false">
      <c r="A119" s="103" t="s">
        <v>173</v>
      </c>
      <c r="B119" s="103"/>
      <c r="C119" s="103"/>
      <c r="D119" s="103"/>
      <c r="E119" s="103"/>
      <c r="F119" s="103"/>
      <c r="G119" s="103"/>
      <c r="H119" s="103"/>
      <c r="I119" s="103"/>
    </row>
    <row r="120" customFormat="false" ht="13.5" hidden="false" customHeight="true" outlineLevel="0" collapsed="false">
      <c r="A120" s="104" t="s">
        <v>174</v>
      </c>
      <c r="B120" s="104"/>
      <c r="C120" s="104"/>
      <c r="D120" s="104"/>
      <c r="E120" s="104"/>
      <c r="F120" s="104"/>
      <c r="G120" s="104"/>
      <c r="H120" s="104"/>
      <c r="I120" s="104"/>
    </row>
    <row r="121" customFormat="false" ht="25.5" hidden="false" customHeight="true" outlineLevel="0" collapsed="false">
      <c r="A121" s="105" t="s">
        <v>165</v>
      </c>
      <c r="B121" s="105" t="s">
        <v>156</v>
      </c>
      <c r="C121" s="105" t="s">
        <v>175</v>
      </c>
      <c r="D121" s="105" t="s">
        <v>176</v>
      </c>
      <c r="E121" s="105" t="s">
        <v>177</v>
      </c>
      <c r="F121" s="105" t="s">
        <v>178</v>
      </c>
      <c r="G121" s="105" t="s">
        <v>154</v>
      </c>
      <c r="H121" s="105" t="s">
        <v>179</v>
      </c>
      <c r="I121" s="23"/>
    </row>
    <row r="122" customFormat="false" ht="21.75" hidden="false" customHeight="true" outlineLevel="0" collapsed="false">
      <c r="A122" s="88" t="n">
        <v>1</v>
      </c>
      <c r="B122" s="102"/>
      <c r="C122" s="102"/>
      <c r="D122" s="102"/>
      <c r="E122" s="102"/>
      <c r="F122" s="102"/>
      <c r="G122" s="102"/>
      <c r="H122" s="102"/>
      <c r="I122" s="26"/>
    </row>
    <row r="123" customFormat="false" ht="21.75" hidden="false" customHeight="true" outlineLevel="0" collapsed="false">
      <c r="A123" s="88" t="n">
        <v>2</v>
      </c>
      <c r="B123" s="102"/>
      <c r="C123" s="102"/>
      <c r="D123" s="102"/>
      <c r="E123" s="102"/>
      <c r="F123" s="102"/>
      <c r="G123" s="102"/>
      <c r="H123" s="102"/>
      <c r="I123" s="26"/>
    </row>
    <row r="124" customFormat="false" ht="21.75" hidden="false" customHeight="true" outlineLevel="0" collapsed="false">
      <c r="A124" s="88" t="n">
        <v>3</v>
      </c>
      <c r="B124" s="102"/>
      <c r="C124" s="102"/>
      <c r="D124" s="102"/>
      <c r="E124" s="102"/>
      <c r="F124" s="102"/>
      <c r="G124" s="102"/>
      <c r="H124" s="102"/>
      <c r="I124" s="26"/>
    </row>
    <row r="125" customFormat="false" ht="21.75" hidden="false" customHeight="true" outlineLevel="0" collapsed="false">
      <c r="A125" s="88" t="n">
        <v>4</v>
      </c>
      <c r="B125" s="102"/>
      <c r="C125" s="102"/>
      <c r="D125" s="102"/>
      <c r="E125" s="102"/>
      <c r="F125" s="102"/>
      <c r="G125" s="102"/>
      <c r="H125" s="102"/>
      <c r="I125" s="26"/>
    </row>
    <row r="126" customFormat="false" ht="27.75" hidden="false" customHeight="true" outlineLevel="0" collapsed="false">
      <c r="A126" s="106" t="s">
        <v>180</v>
      </c>
      <c r="B126" s="106"/>
      <c r="C126" s="106"/>
      <c r="D126" s="106"/>
      <c r="E126" s="106"/>
      <c r="F126" s="106"/>
      <c r="G126" s="106"/>
      <c r="H126" s="106"/>
      <c r="I126" s="106"/>
    </row>
    <row r="127" customFormat="false" ht="13.5" hidden="false" customHeight="true" outlineLevel="0" collapsed="false">
      <c r="A127" s="107" t="s">
        <v>181</v>
      </c>
      <c r="B127" s="107"/>
      <c r="C127" s="107"/>
      <c r="D127" s="107"/>
      <c r="E127" s="107"/>
      <c r="F127" s="107"/>
      <c r="G127" s="107"/>
      <c r="H127" s="107"/>
      <c r="I127" s="107"/>
    </row>
    <row r="128" customFormat="false" ht="25.5" hidden="false" customHeight="true" outlineLevel="0" collapsed="false">
      <c r="A128" s="108" t="s">
        <v>165</v>
      </c>
      <c r="B128" s="108" t="s">
        <v>119</v>
      </c>
      <c r="C128" s="108" t="s">
        <v>182</v>
      </c>
      <c r="D128" s="108" t="s">
        <v>183</v>
      </c>
      <c r="E128" s="108" t="s">
        <v>169</v>
      </c>
      <c r="F128" s="108" t="s">
        <v>184</v>
      </c>
      <c r="G128" s="108" t="s">
        <v>178</v>
      </c>
      <c r="H128" s="108" t="s">
        <v>185</v>
      </c>
      <c r="I128" s="23"/>
    </row>
    <row r="129" customFormat="false" ht="21.75" hidden="false" customHeight="true" outlineLevel="0" collapsed="false">
      <c r="A129" s="88" t="n">
        <v>1</v>
      </c>
      <c r="B129" s="102"/>
      <c r="C129" s="102"/>
      <c r="D129" s="102"/>
      <c r="E129" s="102"/>
      <c r="F129" s="102"/>
      <c r="G129" s="102"/>
      <c r="H129" s="102"/>
      <c r="I129" s="26"/>
    </row>
    <row r="130" customFormat="false" ht="21.75" hidden="false" customHeight="true" outlineLevel="0" collapsed="false">
      <c r="A130" s="88" t="n">
        <v>2</v>
      </c>
      <c r="B130" s="102"/>
      <c r="C130" s="102"/>
      <c r="D130" s="102"/>
      <c r="E130" s="102"/>
      <c r="F130" s="102"/>
      <c r="G130" s="102"/>
      <c r="H130" s="102"/>
      <c r="I130" s="26"/>
    </row>
    <row r="131" customFormat="false" ht="21.75" hidden="false" customHeight="true" outlineLevel="0" collapsed="false">
      <c r="A131" s="88" t="n">
        <v>3</v>
      </c>
      <c r="B131" s="102"/>
      <c r="C131" s="102"/>
      <c r="D131" s="102"/>
      <c r="E131" s="102"/>
      <c r="F131" s="102"/>
      <c r="G131" s="102"/>
      <c r="H131" s="102"/>
      <c r="I131" s="26"/>
    </row>
    <row r="132" customFormat="false" ht="21.75" hidden="false" customHeight="true" outlineLevel="0" collapsed="false">
      <c r="A132" s="88" t="n">
        <v>4</v>
      </c>
      <c r="B132" s="102"/>
      <c r="C132" s="102"/>
      <c r="D132" s="102"/>
      <c r="E132" s="102"/>
      <c r="F132" s="102"/>
      <c r="G132" s="102"/>
      <c r="H132" s="102"/>
      <c r="I132" s="26"/>
    </row>
  </sheetData>
  <mergeCells count="48">
    <mergeCell ref="A1:I1"/>
    <mergeCell ref="A2:I2"/>
    <mergeCell ref="A3:I3"/>
    <mergeCell ref="A4:I4"/>
    <mergeCell ref="A5:I5"/>
    <mergeCell ref="A6:I6"/>
    <mergeCell ref="A7:I7"/>
    <mergeCell ref="A8:I8"/>
    <mergeCell ref="A15:I15"/>
    <mergeCell ref="A16:I16"/>
    <mergeCell ref="A22:I22"/>
    <mergeCell ref="A23:I23"/>
    <mergeCell ref="A30:I30"/>
    <mergeCell ref="A31:I31"/>
    <mergeCell ref="A32:I32"/>
    <mergeCell ref="A33:I33"/>
    <mergeCell ref="A34:I34"/>
    <mergeCell ref="A41:I41"/>
    <mergeCell ref="A42:I42"/>
    <mergeCell ref="A48:I48"/>
    <mergeCell ref="A49:I49"/>
    <mergeCell ref="A56:I56"/>
    <mergeCell ref="A57:I57"/>
    <mergeCell ref="A58:I58"/>
    <mergeCell ref="A59:I59"/>
    <mergeCell ref="A60:I60"/>
    <mergeCell ref="A67:I67"/>
    <mergeCell ref="A68:I68"/>
    <mergeCell ref="A74:I74"/>
    <mergeCell ref="A75:I75"/>
    <mergeCell ref="A82:I82"/>
    <mergeCell ref="A83:I83"/>
    <mergeCell ref="A84:I84"/>
    <mergeCell ref="A85:I85"/>
    <mergeCell ref="A86:I86"/>
    <mergeCell ref="A93:I93"/>
    <mergeCell ref="A94:I94"/>
    <mergeCell ref="A100:I100"/>
    <mergeCell ref="A101:I101"/>
    <mergeCell ref="A108:I108"/>
    <mergeCell ref="A109:I109"/>
    <mergeCell ref="A110:I110"/>
    <mergeCell ref="A111:I111"/>
    <mergeCell ref="A112:I112"/>
    <mergeCell ref="A119:I119"/>
    <mergeCell ref="A120:I120"/>
    <mergeCell ref="A126:I126"/>
    <mergeCell ref="A127:I1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3" min="3" style="0" width="28"/>
    <col collapsed="false" customWidth="true" hidden="false" outlineLevel="0" max="4" min="4" style="0" width="22"/>
    <col collapsed="false" customWidth="true" hidden="false" outlineLevel="0" max="5" min="5" style="0" width="18"/>
    <col collapsed="false" customWidth="true" hidden="false" outlineLevel="0" max="6" min="6" style="0" width="9"/>
    <col collapsed="false" customWidth="true" hidden="false" outlineLevel="0" max="7" min="7" style="0" width="14"/>
    <col collapsed="false" customWidth="true" hidden="false" outlineLevel="0" max="8" min="8" style="0" width="16"/>
    <col collapsed="false" customWidth="true" hidden="false" outlineLevel="0" max="10" min="9" style="0" width="13"/>
  </cols>
  <sheetData>
    <row r="1" customFormat="false" ht="36" hidden="false" customHeight="true" outlineLevel="0" collapsed="false">
      <c r="A1" s="93" t="s">
        <v>194</v>
      </c>
      <c r="B1" s="93"/>
      <c r="C1" s="93"/>
      <c r="D1" s="93"/>
      <c r="E1" s="93"/>
      <c r="F1" s="93"/>
      <c r="G1" s="93"/>
      <c r="H1" s="93"/>
      <c r="I1" s="93"/>
    </row>
    <row r="2" customFormat="false" ht="9.75" hidden="false" customHeight="true" outlineLevel="0" collapsed="false">
      <c r="A2" s="94"/>
      <c r="B2" s="94"/>
      <c r="C2" s="94"/>
      <c r="D2" s="94"/>
      <c r="E2" s="94"/>
      <c r="F2" s="94"/>
      <c r="G2" s="94"/>
      <c r="H2" s="94"/>
      <c r="I2" s="94"/>
    </row>
    <row r="3" customFormat="false" ht="18" hidden="false" customHeight="true" outlineLevel="0" collapsed="false">
      <c r="A3" s="95" t="s">
        <v>159</v>
      </c>
      <c r="B3" s="95"/>
      <c r="C3" s="95"/>
      <c r="D3" s="95"/>
      <c r="E3" s="95"/>
      <c r="F3" s="95"/>
      <c r="G3" s="95"/>
      <c r="H3" s="95"/>
      <c r="I3" s="95"/>
    </row>
    <row r="4" customFormat="false" ht="15.75" hidden="false" customHeight="true" outlineLevel="0" collapsed="false">
      <c r="A4" s="96" t="s">
        <v>160</v>
      </c>
      <c r="B4" s="96"/>
      <c r="C4" s="96"/>
      <c r="D4" s="96"/>
      <c r="E4" s="96"/>
      <c r="F4" s="96"/>
      <c r="G4" s="96"/>
      <c r="H4" s="96"/>
      <c r="I4" s="96"/>
    </row>
    <row r="5" customFormat="false" ht="19.5" hidden="false" customHeight="true" outlineLevel="0" collapsed="false">
      <c r="A5" s="67" t="s">
        <v>195</v>
      </c>
      <c r="B5" s="67"/>
      <c r="C5" s="67"/>
      <c r="D5" s="67"/>
      <c r="E5" s="67"/>
      <c r="F5" s="67"/>
      <c r="G5" s="67"/>
      <c r="H5" s="67"/>
    </row>
    <row r="6" customFormat="false" ht="33.75" hidden="false" customHeight="true" outlineLevel="0" collapsed="false">
      <c r="A6" s="97" t="s">
        <v>161</v>
      </c>
      <c r="B6" s="97"/>
      <c r="C6" s="97"/>
      <c r="D6" s="97"/>
      <c r="E6" s="97"/>
      <c r="F6" s="97"/>
      <c r="G6" s="97"/>
      <c r="H6" s="97"/>
      <c r="I6" s="97"/>
    </row>
    <row r="7" customFormat="false" ht="27.75" hidden="false" customHeight="true" outlineLevel="0" collapsed="false">
      <c r="A7" s="98" t="s">
        <v>162</v>
      </c>
      <c r="B7" s="98"/>
      <c r="C7" s="98"/>
      <c r="D7" s="98"/>
      <c r="E7" s="98"/>
      <c r="F7" s="98"/>
      <c r="G7" s="98"/>
      <c r="H7" s="98"/>
      <c r="I7" s="98"/>
    </row>
    <row r="8" customFormat="false" ht="13.5" hidden="false" customHeight="true" outlineLevel="0" collapsed="false">
      <c r="A8" s="99" t="s">
        <v>163</v>
      </c>
      <c r="B8" s="99"/>
      <c r="C8" s="99"/>
      <c r="D8" s="99"/>
      <c r="E8" s="99"/>
      <c r="F8" s="99"/>
      <c r="G8" s="99"/>
      <c r="H8" s="99"/>
      <c r="I8" s="99"/>
    </row>
    <row r="9" customFormat="false" ht="12.75" hidden="false" customHeight="true" outlineLevel="0" collapsed="false">
      <c r="A9" s="100" t="s">
        <v>164</v>
      </c>
      <c r="B9" s="100"/>
      <c r="C9" s="100"/>
      <c r="D9" s="100"/>
      <c r="E9" s="100"/>
      <c r="F9" s="100"/>
      <c r="G9" s="100"/>
      <c r="H9" s="100"/>
      <c r="I9" s="100"/>
      <c r="J9" s="114"/>
    </row>
    <row r="10" customFormat="false" ht="25.5" hidden="false" customHeight="true" outlineLevel="0" collapsed="false">
      <c r="A10" s="101" t="s">
        <v>165</v>
      </c>
      <c r="B10" s="101" t="s">
        <v>119</v>
      </c>
      <c r="C10" s="101" t="s">
        <v>166</v>
      </c>
      <c r="D10" s="101" t="s">
        <v>167</v>
      </c>
      <c r="E10" s="101" t="s">
        <v>154</v>
      </c>
      <c r="F10" s="101" t="s">
        <v>168</v>
      </c>
      <c r="G10" s="101" t="s">
        <v>169</v>
      </c>
      <c r="H10" s="101" t="s">
        <v>170</v>
      </c>
      <c r="I10" s="22" t="s">
        <v>171</v>
      </c>
      <c r="J10" s="22" t="s">
        <v>172</v>
      </c>
    </row>
    <row r="11" customFormat="false" ht="21.75" hidden="false" customHeight="true" outlineLevel="0" collapsed="false">
      <c r="A11" s="88" t="n">
        <v>1</v>
      </c>
      <c r="B11" s="102" t="s">
        <v>196</v>
      </c>
      <c r="C11" s="102" t="s">
        <v>197</v>
      </c>
      <c r="D11" s="102" t="n">
        <v>8</v>
      </c>
      <c r="E11" s="102" t="s">
        <v>198</v>
      </c>
      <c r="F11" s="102" t="n">
        <v>8</v>
      </c>
      <c r="G11" s="102" t="s">
        <v>199</v>
      </c>
      <c r="H11" s="102"/>
      <c r="I11" s="6"/>
      <c r="J11" s="6"/>
    </row>
    <row r="12" customFormat="false" ht="21.75" hidden="false" customHeight="true" outlineLevel="0" collapsed="false">
      <c r="A12" s="88" t="n">
        <v>2</v>
      </c>
      <c r="B12" s="102" t="s">
        <v>200</v>
      </c>
      <c r="C12" s="102" t="s">
        <v>201</v>
      </c>
      <c r="D12" s="102" t="n">
        <v>7</v>
      </c>
      <c r="E12" s="102" t="s">
        <v>82</v>
      </c>
      <c r="F12" s="102" t="n">
        <v>7</v>
      </c>
      <c r="G12" s="102" t="s">
        <v>199</v>
      </c>
      <c r="H12" s="102"/>
      <c r="I12" s="5"/>
      <c r="J12" s="5"/>
    </row>
    <row r="13" customFormat="false" ht="21.75" hidden="false" customHeight="true" outlineLevel="0" collapsed="false">
      <c r="A13" s="88" t="n">
        <v>3</v>
      </c>
      <c r="B13" s="102"/>
      <c r="C13" s="102"/>
      <c r="D13" s="102"/>
      <c r="E13" s="102"/>
      <c r="F13" s="102" t="n">
        <v>0</v>
      </c>
      <c r="G13" s="102"/>
      <c r="H13" s="102"/>
      <c r="I13" s="6"/>
      <c r="J13" s="6"/>
    </row>
    <row r="14" customFormat="false" ht="21.75" hidden="false" customHeight="true" outlineLevel="0" collapsed="false">
      <c r="A14" s="88" t="n">
        <v>4</v>
      </c>
      <c r="B14" s="102"/>
      <c r="C14" s="102"/>
      <c r="D14" s="102"/>
      <c r="E14" s="102"/>
      <c r="F14" s="102" t="n">
        <v>0</v>
      </c>
      <c r="G14" s="102"/>
      <c r="H14" s="102"/>
      <c r="I14" s="5"/>
      <c r="J14" s="5"/>
    </row>
    <row r="15" customFormat="false" ht="21.75" hidden="false" customHeight="true" outlineLevel="0" collapsed="false">
      <c r="A15" s="88" t="n">
        <v>5</v>
      </c>
      <c r="B15" s="102"/>
      <c r="C15" s="102"/>
      <c r="D15" s="102"/>
      <c r="E15" s="102"/>
      <c r="F15" s="102" t="n">
        <v>0</v>
      </c>
      <c r="G15" s="102"/>
      <c r="H15" s="102"/>
      <c r="I15" s="6"/>
      <c r="J15" s="6"/>
    </row>
    <row r="16" customFormat="false" ht="27.75" hidden="false" customHeight="true" outlineLevel="0" collapsed="false">
      <c r="A16" s="103" t="s">
        <v>173</v>
      </c>
      <c r="B16" s="103"/>
      <c r="C16" s="103"/>
      <c r="D16" s="103"/>
      <c r="E16" s="103"/>
      <c r="F16" s="103"/>
      <c r="G16" s="103"/>
      <c r="H16" s="103"/>
      <c r="I16" s="103"/>
    </row>
    <row r="17" customFormat="false" ht="13.5" hidden="false" customHeight="true" outlineLevel="0" collapsed="false">
      <c r="A17" s="104" t="s">
        <v>174</v>
      </c>
      <c r="B17" s="104"/>
      <c r="C17" s="104"/>
      <c r="D17" s="104"/>
      <c r="E17" s="104"/>
      <c r="F17" s="104"/>
      <c r="G17" s="104"/>
      <c r="H17" s="104"/>
      <c r="I17" s="104"/>
    </row>
    <row r="18" customFormat="false" ht="25.5" hidden="false" customHeight="true" outlineLevel="0" collapsed="false">
      <c r="A18" s="105" t="s">
        <v>165</v>
      </c>
      <c r="B18" s="105" t="s">
        <v>156</v>
      </c>
      <c r="C18" s="105" t="s">
        <v>175</v>
      </c>
      <c r="D18" s="105" t="s">
        <v>176</v>
      </c>
      <c r="E18" s="105" t="s">
        <v>177</v>
      </c>
      <c r="F18" s="105" t="s">
        <v>178</v>
      </c>
      <c r="G18" s="105" t="s">
        <v>154</v>
      </c>
      <c r="H18" s="105" t="s">
        <v>179</v>
      </c>
    </row>
    <row r="19" customFormat="false" ht="21.75" hidden="false" customHeight="true" outlineLevel="0" collapsed="false">
      <c r="A19" s="88" t="n">
        <v>1</v>
      </c>
      <c r="B19" s="102" t="s">
        <v>202</v>
      </c>
      <c r="C19" s="102" t="s">
        <v>182</v>
      </c>
      <c r="D19" s="102" t="s">
        <v>203</v>
      </c>
      <c r="E19" s="102"/>
      <c r="F19" s="102"/>
      <c r="G19" s="102" t="s">
        <v>204</v>
      </c>
      <c r="H19" s="102" t="s">
        <v>196</v>
      </c>
    </row>
    <row r="20" customFormat="false" ht="21.75" hidden="false" customHeight="true" outlineLevel="0" collapsed="false">
      <c r="A20" s="88" t="n">
        <v>2</v>
      </c>
      <c r="B20" s="102"/>
      <c r="C20" s="102"/>
      <c r="D20" s="102"/>
      <c r="E20" s="102"/>
      <c r="F20" s="102"/>
      <c r="G20" s="102"/>
      <c r="H20" s="102"/>
    </row>
    <row r="21" customFormat="false" ht="21.75" hidden="false" customHeight="true" outlineLevel="0" collapsed="false">
      <c r="A21" s="88" t="n">
        <v>3</v>
      </c>
      <c r="B21" s="102"/>
      <c r="C21" s="102"/>
      <c r="D21" s="102"/>
      <c r="E21" s="102"/>
      <c r="F21" s="102"/>
      <c r="G21" s="102"/>
      <c r="H21" s="102"/>
    </row>
    <row r="22" customFormat="false" ht="21.75" hidden="false" customHeight="true" outlineLevel="0" collapsed="false">
      <c r="A22" s="88" t="n">
        <v>4</v>
      </c>
      <c r="B22" s="102"/>
      <c r="C22" s="102"/>
      <c r="D22" s="102"/>
      <c r="E22" s="102"/>
      <c r="F22" s="102"/>
      <c r="G22" s="102"/>
      <c r="H22" s="102"/>
    </row>
    <row r="23" customFormat="false" ht="27.75" hidden="false" customHeight="true" outlineLevel="0" collapsed="false">
      <c r="A23" s="106" t="s">
        <v>180</v>
      </c>
      <c r="B23" s="106"/>
      <c r="C23" s="106"/>
      <c r="D23" s="106"/>
      <c r="E23" s="106"/>
      <c r="F23" s="106"/>
      <c r="G23" s="106"/>
      <c r="H23" s="106"/>
      <c r="I23" s="106"/>
    </row>
    <row r="24" customFormat="false" ht="13.5" hidden="false" customHeight="true" outlineLevel="0" collapsed="false">
      <c r="A24" s="107" t="s">
        <v>181</v>
      </c>
      <c r="B24" s="107"/>
      <c r="C24" s="107"/>
      <c r="D24" s="107"/>
      <c r="E24" s="107"/>
      <c r="F24" s="107"/>
      <c r="G24" s="107"/>
      <c r="H24" s="107"/>
      <c r="I24" s="107"/>
    </row>
    <row r="25" customFormat="false" ht="25.5" hidden="false" customHeight="true" outlineLevel="0" collapsed="false">
      <c r="A25" s="108" t="s">
        <v>165</v>
      </c>
      <c r="B25" s="108" t="s">
        <v>119</v>
      </c>
      <c r="C25" s="108" t="s">
        <v>182</v>
      </c>
      <c r="D25" s="108" t="s">
        <v>183</v>
      </c>
      <c r="E25" s="108" t="s">
        <v>169</v>
      </c>
      <c r="F25" s="108" t="s">
        <v>184</v>
      </c>
      <c r="G25" s="108" t="s">
        <v>178</v>
      </c>
      <c r="H25" s="108" t="s">
        <v>185</v>
      </c>
    </row>
    <row r="26" customFormat="false" ht="21.75" hidden="false" customHeight="true" outlineLevel="0" collapsed="false">
      <c r="A26" s="88" t="n">
        <v>1</v>
      </c>
      <c r="B26" s="102" t="s">
        <v>196</v>
      </c>
      <c r="C26" s="102" t="s">
        <v>202</v>
      </c>
      <c r="D26" s="102" t="s">
        <v>205</v>
      </c>
      <c r="E26" s="102"/>
      <c r="F26" s="102" t="s">
        <v>100</v>
      </c>
      <c r="G26" s="102"/>
      <c r="H26" s="102"/>
    </row>
    <row r="27" customFormat="false" ht="21.75" hidden="false" customHeight="true" outlineLevel="0" collapsed="false">
      <c r="A27" s="88" t="n">
        <v>2</v>
      </c>
      <c r="B27" s="102"/>
      <c r="C27" s="102"/>
      <c r="D27" s="102"/>
      <c r="E27" s="102"/>
      <c r="F27" s="102"/>
      <c r="G27" s="102"/>
      <c r="H27" s="102"/>
    </row>
    <row r="28" customFormat="false" ht="21.75" hidden="false" customHeight="true" outlineLevel="0" collapsed="false">
      <c r="A28" s="88" t="n">
        <v>3</v>
      </c>
      <c r="B28" s="102"/>
      <c r="C28" s="102"/>
      <c r="D28" s="102"/>
      <c r="E28" s="102"/>
      <c r="F28" s="102"/>
      <c r="G28" s="102"/>
      <c r="H28" s="102"/>
    </row>
    <row r="29" customFormat="false" ht="21.75" hidden="false" customHeight="true" outlineLevel="0" collapsed="false">
      <c r="A29" s="88" t="n">
        <v>4</v>
      </c>
      <c r="B29" s="102"/>
      <c r="C29" s="102"/>
      <c r="D29" s="102"/>
      <c r="E29" s="102"/>
      <c r="F29" s="102"/>
      <c r="G29" s="102"/>
      <c r="H29" s="102"/>
    </row>
    <row r="31" customFormat="false" ht="33.75" hidden="false" customHeight="true" outlineLevel="0" collapsed="false">
      <c r="A31" s="109" t="s">
        <v>186</v>
      </c>
      <c r="B31" s="109"/>
      <c r="C31" s="109"/>
      <c r="D31" s="109"/>
      <c r="E31" s="109"/>
      <c r="F31" s="109"/>
      <c r="G31" s="109"/>
      <c r="H31" s="109"/>
      <c r="I31" s="109"/>
    </row>
    <row r="32" customFormat="false" ht="15" hidden="false" customHeight="true" outlineLevel="0" collapsed="false">
      <c r="A32" s="110" t="s">
        <v>187</v>
      </c>
      <c r="B32" s="110"/>
      <c r="C32" s="110"/>
      <c r="D32" s="110"/>
      <c r="E32" s="110"/>
      <c r="F32" s="110"/>
      <c r="G32" s="110"/>
      <c r="H32" s="110"/>
      <c r="I32" s="110"/>
    </row>
    <row r="33" customFormat="false" ht="27.75" hidden="false" customHeight="true" outlineLevel="0" collapsed="false">
      <c r="A33" s="98" t="s">
        <v>162</v>
      </c>
      <c r="B33" s="98"/>
      <c r="C33" s="98"/>
      <c r="D33" s="98"/>
      <c r="E33" s="98"/>
      <c r="F33" s="98"/>
      <c r="G33" s="98"/>
      <c r="H33" s="98"/>
      <c r="I33" s="98"/>
    </row>
    <row r="34" customFormat="false" ht="13.5" hidden="false" customHeight="true" outlineLevel="0" collapsed="false">
      <c r="A34" s="99" t="s">
        <v>163</v>
      </c>
      <c r="B34" s="99"/>
      <c r="C34" s="99"/>
      <c r="D34" s="99"/>
      <c r="E34" s="99"/>
      <c r="F34" s="99"/>
      <c r="G34" s="99"/>
      <c r="H34" s="99"/>
      <c r="I34" s="99"/>
    </row>
    <row r="35" customFormat="false" ht="12.75" hidden="false" customHeight="true" outlineLevel="0" collapsed="false">
      <c r="A35" s="100" t="s">
        <v>164</v>
      </c>
      <c r="B35" s="100"/>
      <c r="C35" s="100"/>
      <c r="D35" s="100"/>
      <c r="E35" s="100"/>
      <c r="F35" s="100"/>
      <c r="G35" s="100"/>
      <c r="H35" s="100"/>
      <c r="I35" s="100"/>
      <c r="J35" s="114"/>
    </row>
    <row r="36" customFormat="false" ht="25.5" hidden="false" customHeight="true" outlineLevel="0" collapsed="false">
      <c r="A36" s="101" t="s">
        <v>165</v>
      </c>
      <c r="B36" s="101" t="s">
        <v>119</v>
      </c>
      <c r="C36" s="101" t="s">
        <v>166</v>
      </c>
      <c r="D36" s="101" t="s">
        <v>167</v>
      </c>
      <c r="E36" s="101" t="s">
        <v>154</v>
      </c>
      <c r="F36" s="101" t="s">
        <v>168</v>
      </c>
      <c r="G36" s="101" t="s">
        <v>169</v>
      </c>
      <c r="H36" s="101" t="s">
        <v>170</v>
      </c>
      <c r="I36" s="22" t="s">
        <v>171</v>
      </c>
      <c r="J36" s="22" t="s">
        <v>172</v>
      </c>
    </row>
    <row r="37" customFormat="false" ht="21.75" hidden="false" customHeight="true" outlineLevel="0" collapsed="false">
      <c r="A37" s="88" t="n">
        <v>1</v>
      </c>
      <c r="B37" s="102"/>
      <c r="C37" s="102"/>
      <c r="D37" s="102"/>
      <c r="E37" s="102"/>
      <c r="F37" s="102" t="n">
        <v>0</v>
      </c>
      <c r="G37" s="102"/>
      <c r="H37" s="102"/>
      <c r="I37" s="6"/>
      <c r="J37" s="6"/>
    </row>
    <row r="38" customFormat="false" ht="21.75" hidden="false" customHeight="true" outlineLevel="0" collapsed="false">
      <c r="A38" s="88" t="n">
        <v>2</v>
      </c>
      <c r="B38" s="102"/>
      <c r="C38" s="102"/>
      <c r="D38" s="102"/>
      <c r="E38" s="102"/>
      <c r="F38" s="102" t="n">
        <v>0</v>
      </c>
      <c r="G38" s="102"/>
      <c r="H38" s="102"/>
      <c r="I38" s="5"/>
      <c r="J38" s="5"/>
    </row>
    <row r="39" customFormat="false" ht="21.75" hidden="false" customHeight="true" outlineLevel="0" collapsed="false">
      <c r="A39" s="88" t="n">
        <v>3</v>
      </c>
      <c r="B39" s="102"/>
      <c r="C39" s="102"/>
      <c r="D39" s="102"/>
      <c r="E39" s="102"/>
      <c r="F39" s="102" t="n">
        <v>0</v>
      </c>
      <c r="G39" s="102"/>
      <c r="H39" s="102"/>
      <c r="I39" s="6"/>
      <c r="J39" s="6"/>
    </row>
    <row r="40" customFormat="false" ht="21.75" hidden="false" customHeight="true" outlineLevel="0" collapsed="false">
      <c r="A40" s="88" t="n">
        <v>4</v>
      </c>
      <c r="B40" s="102"/>
      <c r="C40" s="102"/>
      <c r="D40" s="102"/>
      <c r="E40" s="102"/>
      <c r="F40" s="102" t="n">
        <v>0</v>
      </c>
      <c r="G40" s="102"/>
      <c r="H40" s="102"/>
      <c r="I40" s="5"/>
      <c r="J40" s="5"/>
    </row>
    <row r="41" customFormat="false" ht="21.75" hidden="false" customHeight="true" outlineLevel="0" collapsed="false">
      <c r="A41" s="88" t="n">
        <v>5</v>
      </c>
      <c r="B41" s="102"/>
      <c r="C41" s="102"/>
      <c r="D41" s="102"/>
      <c r="E41" s="102"/>
      <c r="F41" s="102" t="n">
        <v>0</v>
      </c>
      <c r="G41" s="102"/>
      <c r="H41" s="102"/>
      <c r="I41" s="6"/>
      <c r="J41" s="6"/>
    </row>
    <row r="42" customFormat="false" ht="27.75" hidden="false" customHeight="true" outlineLevel="0" collapsed="false">
      <c r="A42" s="103" t="s">
        <v>173</v>
      </c>
      <c r="B42" s="103"/>
      <c r="C42" s="103"/>
      <c r="D42" s="103"/>
      <c r="E42" s="103"/>
      <c r="F42" s="103"/>
      <c r="G42" s="103"/>
      <c r="H42" s="103"/>
      <c r="I42" s="103"/>
    </row>
    <row r="43" customFormat="false" ht="13.5" hidden="false" customHeight="true" outlineLevel="0" collapsed="false">
      <c r="A43" s="104" t="s">
        <v>174</v>
      </c>
      <c r="B43" s="104"/>
      <c r="C43" s="104"/>
      <c r="D43" s="104"/>
      <c r="E43" s="104"/>
      <c r="F43" s="104"/>
      <c r="G43" s="104"/>
      <c r="H43" s="104"/>
      <c r="I43" s="104"/>
    </row>
    <row r="44" customFormat="false" ht="25.5" hidden="false" customHeight="true" outlineLevel="0" collapsed="false">
      <c r="A44" s="105" t="s">
        <v>165</v>
      </c>
      <c r="B44" s="105" t="s">
        <v>156</v>
      </c>
      <c r="C44" s="105" t="s">
        <v>175</v>
      </c>
      <c r="D44" s="105" t="s">
        <v>176</v>
      </c>
      <c r="E44" s="105" t="s">
        <v>177</v>
      </c>
      <c r="F44" s="105" t="s">
        <v>178</v>
      </c>
      <c r="G44" s="105" t="s">
        <v>154</v>
      </c>
      <c r="H44" s="105" t="s">
        <v>179</v>
      </c>
    </row>
    <row r="45" customFormat="false" ht="21.75" hidden="false" customHeight="true" outlineLevel="0" collapsed="false">
      <c r="A45" s="88" t="n">
        <v>1</v>
      </c>
      <c r="B45" s="102"/>
      <c r="C45" s="102"/>
      <c r="D45" s="102"/>
      <c r="E45" s="102"/>
      <c r="F45" s="102"/>
      <c r="G45" s="102"/>
      <c r="H45" s="102"/>
    </row>
    <row r="46" customFormat="false" ht="21.75" hidden="false" customHeight="true" outlineLevel="0" collapsed="false">
      <c r="A46" s="88" t="n">
        <v>2</v>
      </c>
      <c r="B46" s="102"/>
      <c r="C46" s="102"/>
      <c r="D46" s="102"/>
      <c r="E46" s="102"/>
      <c r="F46" s="102"/>
      <c r="G46" s="102"/>
      <c r="H46" s="102"/>
    </row>
    <row r="47" customFormat="false" ht="21.75" hidden="false" customHeight="true" outlineLevel="0" collapsed="false">
      <c r="A47" s="88" t="n">
        <v>3</v>
      </c>
      <c r="B47" s="102"/>
      <c r="C47" s="102"/>
      <c r="D47" s="102"/>
      <c r="E47" s="102"/>
      <c r="F47" s="102"/>
      <c r="G47" s="102"/>
      <c r="H47" s="102"/>
    </row>
    <row r="48" customFormat="false" ht="21.75" hidden="false" customHeight="true" outlineLevel="0" collapsed="false">
      <c r="A48" s="88" t="n">
        <v>4</v>
      </c>
      <c r="B48" s="102"/>
      <c r="C48" s="102"/>
      <c r="D48" s="102"/>
      <c r="E48" s="102"/>
      <c r="F48" s="102"/>
      <c r="G48" s="102"/>
      <c r="H48" s="102"/>
    </row>
    <row r="49" customFormat="false" ht="27.75" hidden="false" customHeight="true" outlineLevel="0" collapsed="false">
      <c r="A49" s="106" t="s">
        <v>180</v>
      </c>
      <c r="B49" s="106"/>
      <c r="C49" s="106"/>
      <c r="D49" s="106"/>
      <c r="E49" s="106"/>
      <c r="F49" s="106"/>
      <c r="G49" s="106"/>
      <c r="H49" s="106"/>
      <c r="I49" s="106"/>
    </row>
    <row r="50" customFormat="false" ht="13.5" hidden="false" customHeight="true" outlineLevel="0" collapsed="false">
      <c r="A50" s="107" t="s">
        <v>181</v>
      </c>
      <c r="B50" s="107"/>
      <c r="C50" s="107"/>
      <c r="D50" s="107"/>
      <c r="E50" s="107"/>
      <c r="F50" s="107"/>
      <c r="G50" s="107"/>
      <c r="H50" s="107"/>
      <c r="I50" s="107"/>
    </row>
    <row r="51" customFormat="false" ht="25.5" hidden="false" customHeight="true" outlineLevel="0" collapsed="false">
      <c r="A51" s="108" t="s">
        <v>165</v>
      </c>
      <c r="B51" s="108" t="s">
        <v>119</v>
      </c>
      <c r="C51" s="108" t="s">
        <v>182</v>
      </c>
      <c r="D51" s="108" t="s">
        <v>183</v>
      </c>
      <c r="E51" s="108" t="s">
        <v>169</v>
      </c>
      <c r="F51" s="108" t="s">
        <v>184</v>
      </c>
      <c r="G51" s="108" t="s">
        <v>178</v>
      </c>
      <c r="H51" s="108" t="s">
        <v>185</v>
      </c>
    </row>
    <row r="52" customFormat="false" ht="21.75" hidden="false" customHeight="true" outlineLevel="0" collapsed="false">
      <c r="A52" s="88" t="n">
        <v>1</v>
      </c>
      <c r="B52" s="102"/>
      <c r="C52" s="102"/>
      <c r="D52" s="102"/>
      <c r="E52" s="102"/>
      <c r="F52" s="102"/>
      <c r="G52" s="102"/>
      <c r="H52" s="102"/>
    </row>
    <row r="53" customFormat="false" ht="21.75" hidden="false" customHeight="true" outlineLevel="0" collapsed="false">
      <c r="A53" s="88" t="n">
        <v>2</v>
      </c>
      <c r="B53" s="102"/>
      <c r="C53" s="102"/>
      <c r="D53" s="102"/>
      <c r="E53" s="102"/>
      <c r="F53" s="102"/>
      <c r="G53" s="102"/>
      <c r="H53" s="102"/>
    </row>
    <row r="54" customFormat="false" ht="21.75" hidden="false" customHeight="true" outlineLevel="0" collapsed="false">
      <c r="A54" s="88" t="n">
        <v>3</v>
      </c>
      <c r="B54" s="102"/>
      <c r="C54" s="102"/>
      <c r="D54" s="102"/>
      <c r="E54" s="102"/>
      <c r="F54" s="102"/>
      <c r="G54" s="102"/>
      <c r="H54" s="102"/>
    </row>
    <row r="55" customFormat="false" ht="21.75" hidden="false" customHeight="true" outlineLevel="0" collapsed="false">
      <c r="A55" s="88" t="n">
        <v>4</v>
      </c>
      <c r="B55" s="102"/>
      <c r="C55" s="102"/>
      <c r="D55" s="102"/>
      <c r="E55" s="102"/>
      <c r="F55" s="102"/>
      <c r="G55" s="102"/>
      <c r="H55" s="102"/>
    </row>
    <row r="57" customFormat="false" ht="33.75" hidden="false" customHeight="true" outlineLevel="0" collapsed="false">
      <c r="A57" s="111" t="s">
        <v>188</v>
      </c>
      <c r="B57" s="111"/>
      <c r="C57" s="111"/>
      <c r="D57" s="111"/>
      <c r="E57" s="111"/>
      <c r="F57" s="111"/>
      <c r="G57" s="111"/>
      <c r="H57" s="111"/>
      <c r="I57" s="111"/>
    </row>
    <row r="58" customFormat="false" ht="15" hidden="false" customHeight="true" outlineLevel="0" collapsed="false">
      <c r="A58" s="110" t="s">
        <v>189</v>
      </c>
      <c r="B58" s="110"/>
      <c r="C58" s="110"/>
      <c r="D58" s="110"/>
      <c r="E58" s="110"/>
      <c r="F58" s="110"/>
      <c r="G58" s="110"/>
      <c r="H58" s="110"/>
      <c r="I58" s="110"/>
    </row>
    <row r="59" customFormat="false" ht="27.75" hidden="false" customHeight="true" outlineLevel="0" collapsed="false">
      <c r="A59" s="98" t="s">
        <v>162</v>
      </c>
      <c r="B59" s="98"/>
      <c r="C59" s="98"/>
      <c r="D59" s="98"/>
      <c r="E59" s="98"/>
      <c r="F59" s="98"/>
      <c r="G59" s="98"/>
      <c r="H59" s="98"/>
      <c r="I59" s="98"/>
    </row>
    <row r="60" customFormat="false" ht="13.5" hidden="false" customHeight="true" outlineLevel="0" collapsed="false">
      <c r="A60" s="99" t="s">
        <v>163</v>
      </c>
      <c r="B60" s="99"/>
      <c r="C60" s="99"/>
      <c r="D60" s="99"/>
      <c r="E60" s="99"/>
      <c r="F60" s="99"/>
      <c r="G60" s="99"/>
      <c r="H60" s="99"/>
      <c r="I60" s="99"/>
    </row>
    <row r="61" customFormat="false" ht="12.75" hidden="false" customHeight="true" outlineLevel="0" collapsed="false">
      <c r="A61" s="100" t="s">
        <v>164</v>
      </c>
      <c r="B61" s="100"/>
      <c r="C61" s="100"/>
      <c r="D61" s="100"/>
      <c r="E61" s="100"/>
      <c r="F61" s="100"/>
      <c r="G61" s="100"/>
      <c r="H61" s="100"/>
      <c r="I61" s="100"/>
      <c r="J61" s="114"/>
    </row>
    <row r="62" customFormat="false" ht="25.5" hidden="false" customHeight="true" outlineLevel="0" collapsed="false">
      <c r="A62" s="101" t="s">
        <v>165</v>
      </c>
      <c r="B62" s="101" t="s">
        <v>119</v>
      </c>
      <c r="C62" s="101" t="s">
        <v>166</v>
      </c>
      <c r="D62" s="101" t="s">
        <v>167</v>
      </c>
      <c r="E62" s="101" t="s">
        <v>154</v>
      </c>
      <c r="F62" s="101" t="s">
        <v>168</v>
      </c>
      <c r="G62" s="101" t="s">
        <v>169</v>
      </c>
      <c r="H62" s="101" t="s">
        <v>170</v>
      </c>
      <c r="I62" s="22" t="s">
        <v>171</v>
      </c>
      <c r="J62" s="22" t="s">
        <v>172</v>
      </c>
    </row>
    <row r="63" customFormat="false" ht="21.75" hidden="false" customHeight="true" outlineLevel="0" collapsed="false">
      <c r="A63" s="88" t="n">
        <v>1</v>
      </c>
      <c r="B63" s="102"/>
      <c r="C63" s="102"/>
      <c r="D63" s="102"/>
      <c r="E63" s="102"/>
      <c r="F63" s="102" t="n">
        <v>0</v>
      </c>
      <c r="G63" s="102"/>
      <c r="H63" s="102"/>
      <c r="I63" s="6"/>
      <c r="J63" s="6"/>
    </row>
    <row r="64" customFormat="false" ht="21.75" hidden="false" customHeight="true" outlineLevel="0" collapsed="false">
      <c r="A64" s="88" t="n">
        <v>2</v>
      </c>
      <c r="B64" s="102"/>
      <c r="C64" s="102"/>
      <c r="D64" s="102"/>
      <c r="E64" s="102"/>
      <c r="F64" s="102" t="n">
        <v>0</v>
      </c>
      <c r="G64" s="102"/>
      <c r="H64" s="102"/>
      <c r="I64" s="5"/>
      <c r="J64" s="5"/>
    </row>
    <row r="65" customFormat="false" ht="21.75" hidden="false" customHeight="true" outlineLevel="0" collapsed="false">
      <c r="A65" s="88" t="n">
        <v>3</v>
      </c>
      <c r="B65" s="102"/>
      <c r="C65" s="102"/>
      <c r="D65" s="102"/>
      <c r="E65" s="102"/>
      <c r="F65" s="102" t="n">
        <v>0</v>
      </c>
      <c r="G65" s="102"/>
      <c r="H65" s="102"/>
      <c r="I65" s="6"/>
      <c r="J65" s="6"/>
    </row>
    <row r="66" customFormat="false" ht="21.75" hidden="false" customHeight="true" outlineLevel="0" collapsed="false">
      <c r="A66" s="88" t="n">
        <v>4</v>
      </c>
      <c r="B66" s="102"/>
      <c r="C66" s="102"/>
      <c r="D66" s="102"/>
      <c r="E66" s="102"/>
      <c r="F66" s="102" t="n">
        <v>0</v>
      </c>
      <c r="G66" s="102"/>
      <c r="H66" s="102"/>
      <c r="I66" s="5"/>
      <c r="J66" s="5"/>
    </row>
    <row r="67" customFormat="false" ht="21.75" hidden="false" customHeight="true" outlineLevel="0" collapsed="false">
      <c r="A67" s="88" t="n">
        <v>5</v>
      </c>
      <c r="B67" s="102"/>
      <c r="C67" s="102"/>
      <c r="D67" s="102"/>
      <c r="E67" s="102"/>
      <c r="F67" s="102" t="n">
        <v>0</v>
      </c>
      <c r="G67" s="102"/>
      <c r="H67" s="102"/>
      <c r="I67" s="6"/>
      <c r="J67" s="6"/>
    </row>
    <row r="68" customFormat="false" ht="27.75" hidden="false" customHeight="true" outlineLevel="0" collapsed="false">
      <c r="A68" s="103" t="s">
        <v>173</v>
      </c>
      <c r="B68" s="103"/>
      <c r="C68" s="103"/>
      <c r="D68" s="103"/>
      <c r="E68" s="103"/>
      <c r="F68" s="103"/>
      <c r="G68" s="103"/>
      <c r="H68" s="103"/>
      <c r="I68" s="103"/>
    </row>
    <row r="69" customFormat="false" ht="13.5" hidden="false" customHeight="true" outlineLevel="0" collapsed="false">
      <c r="A69" s="104" t="s">
        <v>174</v>
      </c>
      <c r="B69" s="104"/>
      <c r="C69" s="104"/>
      <c r="D69" s="104"/>
      <c r="E69" s="104"/>
      <c r="F69" s="104"/>
      <c r="G69" s="104"/>
      <c r="H69" s="104"/>
      <c r="I69" s="104"/>
    </row>
    <row r="70" customFormat="false" ht="25.5" hidden="false" customHeight="true" outlineLevel="0" collapsed="false">
      <c r="A70" s="105" t="s">
        <v>165</v>
      </c>
      <c r="B70" s="105" t="s">
        <v>156</v>
      </c>
      <c r="C70" s="105" t="s">
        <v>175</v>
      </c>
      <c r="D70" s="105" t="s">
        <v>176</v>
      </c>
      <c r="E70" s="105" t="s">
        <v>177</v>
      </c>
      <c r="F70" s="105" t="s">
        <v>178</v>
      </c>
      <c r="G70" s="105" t="s">
        <v>154</v>
      </c>
      <c r="H70" s="105" t="s">
        <v>179</v>
      </c>
    </row>
    <row r="71" customFormat="false" ht="21.75" hidden="false" customHeight="true" outlineLevel="0" collapsed="false">
      <c r="A71" s="88" t="n">
        <v>1</v>
      </c>
      <c r="B71" s="102"/>
      <c r="C71" s="102"/>
      <c r="D71" s="102"/>
      <c r="E71" s="102"/>
      <c r="F71" s="102"/>
      <c r="G71" s="102"/>
      <c r="H71" s="102"/>
    </row>
    <row r="72" customFormat="false" ht="21.75" hidden="false" customHeight="true" outlineLevel="0" collapsed="false">
      <c r="A72" s="88" t="n">
        <v>2</v>
      </c>
      <c r="B72" s="102"/>
      <c r="C72" s="102"/>
      <c r="D72" s="102"/>
      <c r="E72" s="102"/>
      <c r="F72" s="102"/>
      <c r="G72" s="102"/>
      <c r="H72" s="102"/>
    </row>
    <row r="73" customFormat="false" ht="21.75" hidden="false" customHeight="true" outlineLevel="0" collapsed="false">
      <c r="A73" s="88" t="n">
        <v>3</v>
      </c>
      <c r="B73" s="102"/>
      <c r="C73" s="102"/>
      <c r="D73" s="102"/>
      <c r="E73" s="102"/>
      <c r="F73" s="102"/>
      <c r="G73" s="102"/>
      <c r="H73" s="102"/>
    </row>
    <row r="74" customFormat="false" ht="21.75" hidden="false" customHeight="true" outlineLevel="0" collapsed="false">
      <c r="A74" s="88" t="n">
        <v>4</v>
      </c>
      <c r="B74" s="102"/>
      <c r="C74" s="102"/>
      <c r="D74" s="102"/>
      <c r="E74" s="102"/>
      <c r="F74" s="102"/>
      <c r="G74" s="102"/>
      <c r="H74" s="102"/>
    </row>
    <row r="75" customFormat="false" ht="27.75" hidden="false" customHeight="true" outlineLevel="0" collapsed="false">
      <c r="A75" s="106" t="s">
        <v>180</v>
      </c>
      <c r="B75" s="106"/>
      <c r="C75" s="106"/>
      <c r="D75" s="106"/>
      <c r="E75" s="106"/>
      <c r="F75" s="106"/>
      <c r="G75" s="106"/>
      <c r="H75" s="106"/>
      <c r="I75" s="106"/>
    </row>
    <row r="76" customFormat="false" ht="13.5" hidden="false" customHeight="true" outlineLevel="0" collapsed="false">
      <c r="A76" s="107" t="s">
        <v>181</v>
      </c>
      <c r="B76" s="107"/>
      <c r="C76" s="107"/>
      <c r="D76" s="107"/>
      <c r="E76" s="107"/>
      <c r="F76" s="107"/>
      <c r="G76" s="107"/>
      <c r="H76" s="107"/>
      <c r="I76" s="107"/>
    </row>
    <row r="77" customFormat="false" ht="25.5" hidden="false" customHeight="true" outlineLevel="0" collapsed="false">
      <c r="A77" s="108" t="s">
        <v>165</v>
      </c>
      <c r="B77" s="108" t="s">
        <v>119</v>
      </c>
      <c r="C77" s="108" t="s">
        <v>182</v>
      </c>
      <c r="D77" s="108" t="s">
        <v>183</v>
      </c>
      <c r="E77" s="108" t="s">
        <v>169</v>
      </c>
      <c r="F77" s="108" t="s">
        <v>184</v>
      </c>
      <c r="G77" s="108" t="s">
        <v>178</v>
      </c>
      <c r="H77" s="108" t="s">
        <v>185</v>
      </c>
    </row>
    <row r="78" customFormat="false" ht="21.75" hidden="false" customHeight="true" outlineLevel="0" collapsed="false">
      <c r="A78" s="88" t="n">
        <v>1</v>
      </c>
      <c r="B78" s="102"/>
      <c r="C78" s="102"/>
      <c r="D78" s="102"/>
      <c r="E78" s="102"/>
      <c r="F78" s="102"/>
      <c r="G78" s="102"/>
      <c r="H78" s="102"/>
    </row>
    <row r="79" customFormat="false" ht="21.75" hidden="false" customHeight="true" outlineLevel="0" collapsed="false">
      <c r="A79" s="88" t="n">
        <v>2</v>
      </c>
      <c r="B79" s="102"/>
      <c r="C79" s="102"/>
      <c r="D79" s="102"/>
      <c r="E79" s="102"/>
      <c r="F79" s="102"/>
      <c r="G79" s="102"/>
      <c r="H79" s="102"/>
    </row>
    <row r="80" customFormat="false" ht="21.75" hidden="false" customHeight="true" outlineLevel="0" collapsed="false">
      <c r="A80" s="88" t="n">
        <v>3</v>
      </c>
      <c r="B80" s="102"/>
      <c r="C80" s="102"/>
      <c r="D80" s="102"/>
      <c r="E80" s="102"/>
      <c r="F80" s="102"/>
      <c r="G80" s="102"/>
      <c r="H80" s="102"/>
    </row>
    <row r="81" customFormat="false" ht="21.75" hidden="false" customHeight="true" outlineLevel="0" collapsed="false">
      <c r="A81" s="88" t="n">
        <v>4</v>
      </c>
      <c r="B81" s="102"/>
      <c r="C81" s="102"/>
      <c r="D81" s="102"/>
      <c r="E81" s="102"/>
      <c r="F81" s="102"/>
      <c r="G81" s="102"/>
      <c r="H81" s="102"/>
    </row>
    <row r="83" customFormat="false" ht="33.75" hidden="false" customHeight="true" outlineLevel="0" collapsed="false">
      <c r="A83" s="112" t="s">
        <v>190</v>
      </c>
      <c r="B83" s="112"/>
      <c r="C83" s="112"/>
      <c r="D83" s="112"/>
      <c r="E83" s="112"/>
      <c r="F83" s="112"/>
      <c r="G83" s="112"/>
      <c r="H83" s="112"/>
      <c r="I83" s="112"/>
    </row>
    <row r="84" customFormat="false" ht="15" hidden="false" customHeight="true" outlineLevel="0" collapsed="false">
      <c r="A84" s="110" t="s">
        <v>191</v>
      </c>
      <c r="B84" s="110"/>
      <c r="C84" s="110"/>
      <c r="D84" s="110"/>
      <c r="E84" s="110"/>
      <c r="F84" s="110"/>
      <c r="G84" s="110"/>
      <c r="H84" s="110"/>
      <c r="I84" s="110"/>
    </row>
    <row r="85" customFormat="false" ht="27.75" hidden="false" customHeight="true" outlineLevel="0" collapsed="false">
      <c r="A85" s="98" t="s">
        <v>162</v>
      </c>
      <c r="B85" s="98"/>
      <c r="C85" s="98"/>
      <c r="D85" s="98"/>
      <c r="E85" s="98"/>
      <c r="F85" s="98"/>
      <c r="G85" s="98"/>
      <c r="H85" s="98"/>
      <c r="I85" s="98"/>
    </row>
    <row r="86" customFormat="false" ht="13.5" hidden="false" customHeight="true" outlineLevel="0" collapsed="false">
      <c r="A86" s="99" t="s">
        <v>163</v>
      </c>
      <c r="B86" s="99"/>
      <c r="C86" s="99"/>
      <c r="D86" s="99"/>
      <c r="E86" s="99"/>
      <c r="F86" s="99"/>
      <c r="G86" s="99"/>
      <c r="H86" s="99"/>
      <c r="I86" s="99"/>
    </row>
    <row r="87" customFormat="false" ht="12.75" hidden="false" customHeight="true" outlineLevel="0" collapsed="false">
      <c r="A87" s="100" t="s">
        <v>164</v>
      </c>
      <c r="B87" s="100"/>
      <c r="C87" s="100"/>
      <c r="D87" s="100"/>
      <c r="E87" s="100"/>
      <c r="F87" s="100"/>
      <c r="G87" s="100"/>
      <c r="H87" s="100"/>
      <c r="I87" s="100"/>
      <c r="J87" s="114"/>
    </row>
    <row r="88" customFormat="false" ht="25.5" hidden="false" customHeight="true" outlineLevel="0" collapsed="false">
      <c r="A88" s="101" t="s">
        <v>165</v>
      </c>
      <c r="B88" s="101" t="s">
        <v>119</v>
      </c>
      <c r="C88" s="101" t="s">
        <v>166</v>
      </c>
      <c r="D88" s="101" t="s">
        <v>167</v>
      </c>
      <c r="E88" s="101" t="s">
        <v>154</v>
      </c>
      <c r="F88" s="101" t="s">
        <v>168</v>
      </c>
      <c r="G88" s="101" t="s">
        <v>169</v>
      </c>
      <c r="H88" s="101" t="s">
        <v>170</v>
      </c>
      <c r="I88" s="22" t="s">
        <v>171</v>
      </c>
      <c r="J88" s="22" t="s">
        <v>172</v>
      </c>
    </row>
    <row r="89" customFormat="false" ht="21.75" hidden="false" customHeight="true" outlineLevel="0" collapsed="false">
      <c r="A89" s="88" t="n">
        <v>1</v>
      </c>
      <c r="B89" s="102"/>
      <c r="C89" s="102"/>
      <c r="D89" s="102"/>
      <c r="E89" s="102"/>
      <c r="F89" s="102" t="n">
        <v>0</v>
      </c>
      <c r="G89" s="102"/>
      <c r="H89" s="102"/>
      <c r="I89" s="6"/>
      <c r="J89" s="6"/>
    </row>
    <row r="90" customFormat="false" ht="21.75" hidden="false" customHeight="true" outlineLevel="0" collapsed="false">
      <c r="A90" s="88" t="n">
        <v>2</v>
      </c>
      <c r="B90" s="102"/>
      <c r="C90" s="102"/>
      <c r="D90" s="102"/>
      <c r="E90" s="102"/>
      <c r="F90" s="102" t="n">
        <v>0</v>
      </c>
      <c r="G90" s="102"/>
      <c r="H90" s="102"/>
      <c r="I90" s="5"/>
      <c r="J90" s="5"/>
    </row>
    <row r="91" customFormat="false" ht="21.75" hidden="false" customHeight="true" outlineLevel="0" collapsed="false">
      <c r="A91" s="88" t="n">
        <v>3</v>
      </c>
      <c r="B91" s="102"/>
      <c r="C91" s="102"/>
      <c r="D91" s="102"/>
      <c r="E91" s="102"/>
      <c r="F91" s="102" t="n">
        <v>0</v>
      </c>
      <c r="G91" s="102"/>
      <c r="H91" s="102"/>
      <c r="I91" s="6"/>
      <c r="J91" s="6"/>
    </row>
    <row r="92" customFormat="false" ht="21.75" hidden="false" customHeight="true" outlineLevel="0" collapsed="false">
      <c r="A92" s="88" t="n">
        <v>4</v>
      </c>
      <c r="B92" s="102"/>
      <c r="C92" s="102"/>
      <c r="D92" s="102"/>
      <c r="E92" s="102"/>
      <c r="F92" s="102" t="n">
        <v>0</v>
      </c>
      <c r="G92" s="102"/>
      <c r="H92" s="102"/>
      <c r="I92" s="5"/>
      <c r="J92" s="5"/>
    </row>
    <row r="93" customFormat="false" ht="21.75" hidden="false" customHeight="true" outlineLevel="0" collapsed="false">
      <c r="A93" s="88" t="n">
        <v>5</v>
      </c>
      <c r="B93" s="102"/>
      <c r="C93" s="102"/>
      <c r="D93" s="102"/>
      <c r="E93" s="102"/>
      <c r="F93" s="102" t="n">
        <v>0</v>
      </c>
      <c r="G93" s="102"/>
      <c r="H93" s="102"/>
      <c r="I93" s="6"/>
      <c r="J93" s="6"/>
    </row>
    <row r="94" customFormat="false" ht="27.75" hidden="false" customHeight="true" outlineLevel="0" collapsed="false">
      <c r="A94" s="103" t="s">
        <v>173</v>
      </c>
      <c r="B94" s="103"/>
      <c r="C94" s="103"/>
      <c r="D94" s="103"/>
      <c r="E94" s="103"/>
      <c r="F94" s="103"/>
      <c r="G94" s="103"/>
      <c r="H94" s="103"/>
      <c r="I94" s="103"/>
    </row>
    <row r="95" customFormat="false" ht="13.5" hidden="false" customHeight="true" outlineLevel="0" collapsed="false">
      <c r="A95" s="104" t="s">
        <v>174</v>
      </c>
      <c r="B95" s="104"/>
      <c r="C95" s="104"/>
      <c r="D95" s="104"/>
      <c r="E95" s="104"/>
      <c r="F95" s="104"/>
      <c r="G95" s="104"/>
      <c r="H95" s="104"/>
      <c r="I95" s="104"/>
    </row>
    <row r="96" customFormat="false" ht="25.5" hidden="false" customHeight="true" outlineLevel="0" collapsed="false">
      <c r="A96" s="105" t="s">
        <v>165</v>
      </c>
      <c r="B96" s="105" t="s">
        <v>156</v>
      </c>
      <c r="C96" s="105" t="s">
        <v>175</v>
      </c>
      <c r="D96" s="105" t="s">
        <v>176</v>
      </c>
      <c r="E96" s="105" t="s">
        <v>177</v>
      </c>
      <c r="F96" s="105" t="s">
        <v>178</v>
      </c>
      <c r="G96" s="105" t="s">
        <v>154</v>
      </c>
      <c r="H96" s="105" t="s">
        <v>179</v>
      </c>
    </row>
    <row r="97" customFormat="false" ht="21.75" hidden="false" customHeight="true" outlineLevel="0" collapsed="false">
      <c r="A97" s="88" t="n">
        <v>1</v>
      </c>
      <c r="B97" s="102"/>
      <c r="C97" s="102"/>
      <c r="D97" s="102"/>
      <c r="E97" s="102"/>
      <c r="F97" s="102"/>
      <c r="G97" s="102"/>
      <c r="H97" s="102"/>
    </row>
    <row r="98" customFormat="false" ht="21.75" hidden="false" customHeight="true" outlineLevel="0" collapsed="false">
      <c r="A98" s="88" t="n">
        <v>2</v>
      </c>
      <c r="B98" s="102"/>
      <c r="C98" s="102"/>
      <c r="D98" s="102"/>
      <c r="E98" s="102"/>
      <c r="F98" s="102"/>
      <c r="G98" s="102"/>
      <c r="H98" s="102"/>
    </row>
    <row r="99" customFormat="false" ht="21.75" hidden="false" customHeight="true" outlineLevel="0" collapsed="false">
      <c r="A99" s="88" t="n">
        <v>3</v>
      </c>
      <c r="B99" s="102"/>
      <c r="C99" s="102"/>
      <c r="D99" s="102"/>
      <c r="E99" s="102"/>
      <c r="F99" s="102"/>
      <c r="G99" s="102"/>
      <c r="H99" s="102"/>
    </row>
    <row r="100" customFormat="false" ht="21.75" hidden="false" customHeight="true" outlineLevel="0" collapsed="false">
      <c r="A100" s="88" t="n">
        <v>4</v>
      </c>
      <c r="B100" s="102"/>
      <c r="C100" s="102"/>
      <c r="D100" s="102"/>
      <c r="E100" s="102"/>
      <c r="F100" s="102"/>
      <c r="G100" s="102"/>
      <c r="H100" s="102"/>
    </row>
    <row r="101" customFormat="false" ht="27.75" hidden="false" customHeight="true" outlineLevel="0" collapsed="false">
      <c r="A101" s="106" t="s">
        <v>180</v>
      </c>
      <c r="B101" s="106"/>
      <c r="C101" s="106"/>
      <c r="D101" s="106"/>
      <c r="E101" s="106"/>
      <c r="F101" s="106"/>
      <c r="G101" s="106"/>
      <c r="H101" s="106"/>
      <c r="I101" s="106"/>
    </row>
    <row r="102" customFormat="false" ht="13.5" hidden="false" customHeight="true" outlineLevel="0" collapsed="false">
      <c r="A102" s="107" t="s">
        <v>181</v>
      </c>
      <c r="B102" s="107"/>
      <c r="C102" s="107"/>
      <c r="D102" s="107"/>
      <c r="E102" s="107"/>
      <c r="F102" s="107"/>
      <c r="G102" s="107"/>
      <c r="H102" s="107"/>
      <c r="I102" s="107"/>
    </row>
    <row r="103" customFormat="false" ht="25.5" hidden="false" customHeight="true" outlineLevel="0" collapsed="false">
      <c r="A103" s="108" t="s">
        <v>165</v>
      </c>
      <c r="B103" s="108" t="s">
        <v>119</v>
      </c>
      <c r="C103" s="108" t="s">
        <v>182</v>
      </c>
      <c r="D103" s="108" t="s">
        <v>183</v>
      </c>
      <c r="E103" s="108" t="s">
        <v>169</v>
      </c>
      <c r="F103" s="108" t="s">
        <v>184</v>
      </c>
      <c r="G103" s="108" t="s">
        <v>178</v>
      </c>
      <c r="H103" s="108" t="s">
        <v>185</v>
      </c>
    </row>
    <row r="104" customFormat="false" ht="21.75" hidden="false" customHeight="true" outlineLevel="0" collapsed="false">
      <c r="A104" s="88" t="n">
        <v>1</v>
      </c>
      <c r="B104" s="102"/>
      <c r="C104" s="102"/>
      <c r="D104" s="102"/>
      <c r="E104" s="102"/>
      <c r="F104" s="102"/>
      <c r="G104" s="102"/>
      <c r="H104" s="102"/>
    </row>
    <row r="105" customFormat="false" ht="21.75" hidden="false" customHeight="true" outlineLevel="0" collapsed="false">
      <c r="A105" s="88" t="n">
        <v>2</v>
      </c>
      <c r="B105" s="102"/>
      <c r="C105" s="102"/>
      <c r="D105" s="102"/>
      <c r="E105" s="102"/>
      <c r="F105" s="102"/>
      <c r="G105" s="102"/>
      <c r="H105" s="102"/>
    </row>
    <row r="106" customFormat="false" ht="21.75" hidden="false" customHeight="true" outlineLevel="0" collapsed="false">
      <c r="A106" s="88" t="n">
        <v>3</v>
      </c>
      <c r="B106" s="102"/>
      <c r="C106" s="102"/>
      <c r="D106" s="102"/>
      <c r="E106" s="102"/>
      <c r="F106" s="102"/>
      <c r="G106" s="102"/>
      <c r="H106" s="102"/>
    </row>
    <row r="107" customFormat="false" ht="21.75" hidden="false" customHeight="true" outlineLevel="0" collapsed="false">
      <c r="A107" s="88" t="n">
        <v>4</v>
      </c>
      <c r="B107" s="102"/>
      <c r="C107" s="102"/>
      <c r="D107" s="102"/>
      <c r="E107" s="102"/>
      <c r="F107" s="102"/>
      <c r="G107" s="102"/>
      <c r="H107" s="102"/>
    </row>
    <row r="109" customFormat="false" ht="33.75" hidden="false" customHeight="true" outlineLevel="0" collapsed="false">
      <c r="A109" s="113" t="s">
        <v>192</v>
      </c>
      <c r="B109" s="113"/>
      <c r="C109" s="113"/>
      <c r="D109" s="113"/>
      <c r="E109" s="113"/>
      <c r="F109" s="113"/>
      <c r="G109" s="113"/>
      <c r="H109" s="113"/>
      <c r="I109" s="113"/>
    </row>
    <row r="110" customFormat="false" ht="15" hidden="false" customHeight="true" outlineLevel="0" collapsed="false">
      <c r="A110" s="110" t="s">
        <v>193</v>
      </c>
      <c r="B110" s="110"/>
      <c r="C110" s="110"/>
      <c r="D110" s="110"/>
      <c r="E110" s="110"/>
      <c r="F110" s="110"/>
      <c r="G110" s="110"/>
      <c r="H110" s="110"/>
      <c r="I110" s="110"/>
    </row>
    <row r="111" customFormat="false" ht="27.75" hidden="false" customHeight="true" outlineLevel="0" collapsed="false">
      <c r="A111" s="98" t="s">
        <v>162</v>
      </c>
      <c r="B111" s="98"/>
      <c r="C111" s="98"/>
      <c r="D111" s="98"/>
      <c r="E111" s="98"/>
      <c r="F111" s="98"/>
      <c r="G111" s="98"/>
      <c r="H111" s="98"/>
      <c r="I111" s="98"/>
    </row>
    <row r="112" customFormat="false" ht="13.5" hidden="false" customHeight="true" outlineLevel="0" collapsed="false">
      <c r="A112" s="99" t="s">
        <v>163</v>
      </c>
      <c r="B112" s="99"/>
      <c r="C112" s="99"/>
      <c r="D112" s="99"/>
      <c r="E112" s="99"/>
      <c r="F112" s="99"/>
      <c r="G112" s="99"/>
      <c r="H112" s="99"/>
      <c r="I112" s="99"/>
    </row>
    <row r="113" customFormat="false" ht="12.75" hidden="false" customHeight="true" outlineLevel="0" collapsed="false">
      <c r="A113" s="100" t="s">
        <v>164</v>
      </c>
      <c r="B113" s="100"/>
      <c r="C113" s="100"/>
      <c r="D113" s="100"/>
      <c r="E113" s="100"/>
      <c r="F113" s="100"/>
      <c r="G113" s="100"/>
      <c r="H113" s="100"/>
      <c r="I113" s="100"/>
      <c r="J113" s="114"/>
    </row>
    <row r="114" customFormat="false" ht="25.5" hidden="false" customHeight="true" outlineLevel="0" collapsed="false">
      <c r="A114" s="101" t="s">
        <v>165</v>
      </c>
      <c r="B114" s="101" t="s">
        <v>119</v>
      </c>
      <c r="C114" s="101" t="s">
        <v>166</v>
      </c>
      <c r="D114" s="101" t="s">
        <v>167</v>
      </c>
      <c r="E114" s="101" t="s">
        <v>154</v>
      </c>
      <c r="F114" s="101" t="s">
        <v>168</v>
      </c>
      <c r="G114" s="101" t="s">
        <v>169</v>
      </c>
      <c r="H114" s="101" t="s">
        <v>170</v>
      </c>
      <c r="I114" s="22" t="s">
        <v>171</v>
      </c>
      <c r="J114" s="22" t="s">
        <v>172</v>
      </c>
    </row>
    <row r="115" customFormat="false" ht="21.75" hidden="false" customHeight="true" outlineLevel="0" collapsed="false">
      <c r="A115" s="88" t="n">
        <v>1</v>
      </c>
      <c r="B115" s="102"/>
      <c r="C115" s="102"/>
      <c r="D115" s="102"/>
      <c r="E115" s="102"/>
      <c r="F115" s="102" t="n">
        <v>0</v>
      </c>
      <c r="G115" s="102"/>
      <c r="H115" s="102"/>
      <c r="I115" s="6"/>
      <c r="J115" s="6"/>
    </row>
    <row r="116" customFormat="false" ht="21.75" hidden="false" customHeight="true" outlineLevel="0" collapsed="false">
      <c r="A116" s="88" t="n">
        <v>2</v>
      </c>
      <c r="B116" s="102"/>
      <c r="C116" s="102"/>
      <c r="D116" s="102"/>
      <c r="E116" s="102"/>
      <c r="F116" s="102" t="n">
        <v>0</v>
      </c>
      <c r="G116" s="102"/>
      <c r="H116" s="102"/>
      <c r="I116" s="5"/>
      <c r="J116" s="5"/>
    </row>
    <row r="117" customFormat="false" ht="21.75" hidden="false" customHeight="true" outlineLevel="0" collapsed="false">
      <c r="A117" s="88" t="n">
        <v>3</v>
      </c>
      <c r="B117" s="102"/>
      <c r="C117" s="102"/>
      <c r="D117" s="102"/>
      <c r="E117" s="102"/>
      <c r="F117" s="102" t="n">
        <v>0</v>
      </c>
      <c r="G117" s="102"/>
      <c r="H117" s="102"/>
      <c r="I117" s="6"/>
      <c r="J117" s="6"/>
    </row>
    <row r="118" customFormat="false" ht="21.75" hidden="false" customHeight="true" outlineLevel="0" collapsed="false">
      <c r="A118" s="88" t="n">
        <v>4</v>
      </c>
      <c r="B118" s="102"/>
      <c r="C118" s="102"/>
      <c r="D118" s="102"/>
      <c r="E118" s="102"/>
      <c r="F118" s="102" t="n">
        <v>0</v>
      </c>
      <c r="G118" s="102"/>
      <c r="H118" s="102"/>
      <c r="I118" s="5"/>
      <c r="J118" s="5"/>
    </row>
    <row r="119" customFormat="false" ht="21.75" hidden="false" customHeight="true" outlineLevel="0" collapsed="false">
      <c r="A119" s="88" t="n">
        <v>5</v>
      </c>
      <c r="B119" s="102"/>
      <c r="C119" s="102"/>
      <c r="D119" s="102"/>
      <c r="E119" s="102"/>
      <c r="F119" s="102" t="n">
        <v>0</v>
      </c>
      <c r="G119" s="102"/>
      <c r="H119" s="102"/>
      <c r="I119" s="6"/>
      <c r="J119" s="6"/>
    </row>
    <row r="120" customFormat="false" ht="27.75" hidden="false" customHeight="true" outlineLevel="0" collapsed="false">
      <c r="A120" s="103" t="s">
        <v>173</v>
      </c>
      <c r="B120" s="103"/>
      <c r="C120" s="103"/>
      <c r="D120" s="103"/>
      <c r="E120" s="103"/>
      <c r="F120" s="103"/>
      <c r="G120" s="103"/>
      <c r="H120" s="103"/>
      <c r="I120" s="103"/>
    </row>
    <row r="121" customFormat="false" ht="13.5" hidden="false" customHeight="true" outlineLevel="0" collapsed="false">
      <c r="A121" s="104" t="s">
        <v>174</v>
      </c>
      <c r="B121" s="104"/>
      <c r="C121" s="104"/>
      <c r="D121" s="104"/>
      <c r="E121" s="104"/>
      <c r="F121" s="104"/>
      <c r="G121" s="104"/>
      <c r="H121" s="104"/>
      <c r="I121" s="104"/>
    </row>
    <row r="122" customFormat="false" ht="25.5" hidden="false" customHeight="true" outlineLevel="0" collapsed="false">
      <c r="A122" s="105" t="s">
        <v>165</v>
      </c>
      <c r="B122" s="105" t="s">
        <v>156</v>
      </c>
      <c r="C122" s="105" t="s">
        <v>175</v>
      </c>
      <c r="D122" s="105" t="s">
        <v>176</v>
      </c>
      <c r="E122" s="105" t="s">
        <v>177</v>
      </c>
      <c r="F122" s="105" t="s">
        <v>178</v>
      </c>
      <c r="G122" s="105" t="s">
        <v>154</v>
      </c>
      <c r="H122" s="105" t="s">
        <v>179</v>
      </c>
    </row>
    <row r="123" customFormat="false" ht="21.75" hidden="false" customHeight="true" outlineLevel="0" collapsed="false">
      <c r="A123" s="88" t="n">
        <v>1</v>
      </c>
      <c r="B123" s="102"/>
      <c r="C123" s="102"/>
      <c r="D123" s="102"/>
      <c r="E123" s="102"/>
      <c r="F123" s="102"/>
      <c r="G123" s="102"/>
      <c r="H123" s="102"/>
    </row>
    <row r="124" customFormat="false" ht="21.75" hidden="false" customHeight="true" outlineLevel="0" collapsed="false">
      <c r="A124" s="88" t="n">
        <v>2</v>
      </c>
      <c r="B124" s="102"/>
      <c r="C124" s="102"/>
      <c r="D124" s="102"/>
      <c r="E124" s="102"/>
      <c r="F124" s="102"/>
      <c r="G124" s="102"/>
      <c r="H124" s="102"/>
    </row>
    <row r="125" customFormat="false" ht="21.75" hidden="false" customHeight="true" outlineLevel="0" collapsed="false">
      <c r="A125" s="88" t="n">
        <v>3</v>
      </c>
      <c r="B125" s="102"/>
      <c r="C125" s="102"/>
      <c r="D125" s="102"/>
      <c r="E125" s="102"/>
      <c r="F125" s="102"/>
      <c r="G125" s="102"/>
      <c r="H125" s="102"/>
    </row>
    <row r="126" customFormat="false" ht="21.75" hidden="false" customHeight="true" outlineLevel="0" collapsed="false">
      <c r="A126" s="88" t="n">
        <v>4</v>
      </c>
      <c r="B126" s="102"/>
      <c r="C126" s="102"/>
      <c r="D126" s="102"/>
      <c r="E126" s="102"/>
      <c r="F126" s="102"/>
      <c r="G126" s="102"/>
      <c r="H126" s="102"/>
    </row>
    <row r="127" customFormat="false" ht="27.75" hidden="false" customHeight="true" outlineLevel="0" collapsed="false">
      <c r="A127" s="106" t="s">
        <v>180</v>
      </c>
      <c r="B127" s="106"/>
      <c r="C127" s="106"/>
      <c r="D127" s="106"/>
      <c r="E127" s="106"/>
      <c r="F127" s="106"/>
      <c r="G127" s="106"/>
      <c r="H127" s="106"/>
      <c r="I127" s="106"/>
    </row>
    <row r="128" customFormat="false" ht="13.5" hidden="false" customHeight="true" outlineLevel="0" collapsed="false">
      <c r="A128" s="107" t="s">
        <v>181</v>
      </c>
      <c r="B128" s="107"/>
      <c r="C128" s="107"/>
      <c r="D128" s="107"/>
      <c r="E128" s="107"/>
      <c r="F128" s="107"/>
      <c r="G128" s="107"/>
      <c r="H128" s="107"/>
      <c r="I128" s="107"/>
    </row>
    <row r="129" customFormat="false" ht="25.5" hidden="false" customHeight="true" outlineLevel="0" collapsed="false">
      <c r="A129" s="108" t="s">
        <v>165</v>
      </c>
      <c r="B129" s="108" t="s">
        <v>119</v>
      </c>
      <c r="C129" s="108" t="s">
        <v>182</v>
      </c>
      <c r="D129" s="108" t="s">
        <v>183</v>
      </c>
      <c r="E129" s="108" t="s">
        <v>169</v>
      </c>
      <c r="F129" s="108" t="s">
        <v>184</v>
      </c>
      <c r="G129" s="108" t="s">
        <v>178</v>
      </c>
      <c r="H129" s="108" t="s">
        <v>185</v>
      </c>
    </row>
    <row r="130" customFormat="false" ht="21.75" hidden="false" customHeight="true" outlineLevel="0" collapsed="false">
      <c r="A130" s="88" t="n">
        <v>1</v>
      </c>
      <c r="B130" s="102"/>
      <c r="C130" s="102"/>
      <c r="D130" s="102"/>
      <c r="E130" s="102"/>
      <c r="F130" s="102"/>
      <c r="G130" s="102"/>
      <c r="H130" s="102"/>
    </row>
    <row r="131" customFormat="false" ht="21.75" hidden="false" customHeight="true" outlineLevel="0" collapsed="false">
      <c r="A131" s="88" t="n">
        <v>2</v>
      </c>
      <c r="B131" s="102"/>
      <c r="C131" s="102"/>
      <c r="D131" s="102"/>
      <c r="E131" s="102"/>
      <c r="F131" s="102"/>
      <c r="G131" s="102"/>
      <c r="H131" s="102"/>
    </row>
    <row r="132" customFormat="false" ht="21.75" hidden="false" customHeight="true" outlineLevel="0" collapsed="false">
      <c r="A132" s="88" t="n">
        <v>3</v>
      </c>
      <c r="B132" s="102"/>
      <c r="C132" s="102"/>
      <c r="D132" s="102"/>
      <c r="E132" s="102"/>
      <c r="F132" s="102"/>
      <c r="G132" s="102"/>
      <c r="H132" s="102"/>
    </row>
    <row r="133" customFormat="false" ht="21.75" hidden="false" customHeight="true" outlineLevel="0" collapsed="false">
      <c r="A133" s="88" t="n">
        <v>4</v>
      </c>
      <c r="B133" s="102"/>
      <c r="C133" s="102"/>
      <c r="D133" s="102"/>
      <c r="E133" s="102"/>
      <c r="F133" s="102"/>
      <c r="G133" s="102"/>
      <c r="H133" s="102"/>
    </row>
    <row r="141" customFormat="false" ht="19.5" hidden="false" customHeight="true" outlineLevel="0" collapsed="false">
      <c r="A141" s="67" t="s">
        <v>206</v>
      </c>
      <c r="B141" s="67"/>
      <c r="C141" s="67"/>
      <c r="D141" s="67"/>
      <c r="E141" s="67"/>
      <c r="F141" s="67"/>
      <c r="G141" s="67"/>
      <c r="H141" s="67"/>
    </row>
    <row r="142" customFormat="false" ht="33.75" hidden="false" customHeight="true" outlineLevel="0" collapsed="false">
      <c r="A142" s="97" t="s">
        <v>161</v>
      </c>
      <c r="B142" s="97"/>
      <c r="C142" s="97"/>
      <c r="D142" s="97"/>
      <c r="E142" s="97"/>
      <c r="F142" s="97"/>
      <c r="G142" s="97"/>
      <c r="H142" s="97"/>
      <c r="I142" s="97"/>
    </row>
    <row r="143" customFormat="false" ht="27.75" hidden="false" customHeight="true" outlineLevel="0" collapsed="false">
      <c r="A143" s="98" t="s">
        <v>162</v>
      </c>
      <c r="B143" s="98"/>
      <c r="C143" s="98"/>
      <c r="D143" s="98"/>
      <c r="E143" s="98"/>
      <c r="F143" s="98"/>
      <c r="G143" s="98"/>
      <c r="H143" s="98"/>
      <c r="I143" s="98"/>
    </row>
    <row r="144" customFormat="false" ht="13.5" hidden="false" customHeight="true" outlineLevel="0" collapsed="false">
      <c r="A144" s="99" t="s">
        <v>163</v>
      </c>
      <c r="B144" s="99"/>
      <c r="C144" s="99"/>
      <c r="D144" s="99"/>
      <c r="E144" s="99"/>
      <c r="F144" s="99"/>
      <c r="G144" s="99"/>
      <c r="H144" s="99"/>
      <c r="I144" s="99"/>
    </row>
    <row r="145" customFormat="false" ht="12.75" hidden="false" customHeight="true" outlineLevel="0" collapsed="false">
      <c r="A145" s="100" t="s">
        <v>164</v>
      </c>
      <c r="B145" s="100"/>
      <c r="C145" s="100"/>
      <c r="D145" s="100"/>
      <c r="E145" s="100"/>
      <c r="F145" s="100"/>
      <c r="G145" s="100"/>
      <c r="H145" s="100"/>
      <c r="I145" s="100"/>
      <c r="J145" s="114"/>
    </row>
    <row r="146" customFormat="false" ht="25.5" hidden="false" customHeight="true" outlineLevel="0" collapsed="false">
      <c r="A146" s="101" t="s">
        <v>165</v>
      </c>
      <c r="B146" s="101" t="s">
        <v>119</v>
      </c>
      <c r="C146" s="101" t="s">
        <v>166</v>
      </c>
      <c r="D146" s="101" t="s">
        <v>167</v>
      </c>
      <c r="E146" s="101" t="s">
        <v>154</v>
      </c>
      <c r="F146" s="101" t="s">
        <v>168</v>
      </c>
      <c r="G146" s="101" t="s">
        <v>169</v>
      </c>
      <c r="H146" s="101" t="s">
        <v>170</v>
      </c>
      <c r="I146" s="22" t="s">
        <v>171</v>
      </c>
      <c r="J146" s="22" t="s">
        <v>172</v>
      </c>
    </row>
    <row r="147" customFormat="false" ht="21.75" hidden="false" customHeight="true" outlineLevel="0" collapsed="false">
      <c r="A147" s="88" t="n">
        <v>1</v>
      </c>
      <c r="B147" s="102"/>
      <c r="C147" s="102"/>
      <c r="D147" s="102"/>
      <c r="E147" s="102"/>
      <c r="F147" s="102" t="n">
        <v>0</v>
      </c>
      <c r="G147" s="102"/>
      <c r="H147" s="102"/>
      <c r="I147" s="6"/>
      <c r="J147" s="6"/>
    </row>
    <row r="148" customFormat="false" ht="21.75" hidden="false" customHeight="true" outlineLevel="0" collapsed="false">
      <c r="A148" s="88" t="n">
        <v>2</v>
      </c>
      <c r="B148" s="102"/>
      <c r="C148" s="102"/>
      <c r="D148" s="102"/>
      <c r="E148" s="102"/>
      <c r="F148" s="102" t="n">
        <v>0</v>
      </c>
      <c r="G148" s="102"/>
      <c r="H148" s="102"/>
      <c r="I148" s="5"/>
      <c r="J148" s="5"/>
    </row>
    <row r="149" customFormat="false" ht="21.75" hidden="false" customHeight="true" outlineLevel="0" collapsed="false">
      <c r="A149" s="88" t="n">
        <v>3</v>
      </c>
      <c r="B149" s="102"/>
      <c r="C149" s="102"/>
      <c r="D149" s="102"/>
      <c r="E149" s="102"/>
      <c r="F149" s="102" t="n">
        <v>0</v>
      </c>
      <c r="G149" s="102"/>
      <c r="H149" s="102"/>
      <c r="I149" s="6"/>
      <c r="J149" s="6"/>
    </row>
    <row r="150" customFormat="false" ht="21.75" hidden="false" customHeight="true" outlineLevel="0" collapsed="false">
      <c r="A150" s="88" t="n">
        <v>4</v>
      </c>
      <c r="B150" s="102"/>
      <c r="C150" s="102"/>
      <c r="D150" s="102"/>
      <c r="E150" s="102"/>
      <c r="F150" s="102" t="n">
        <v>0</v>
      </c>
      <c r="G150" s="102"/>
      <c r="H150" s="102"/>
      <c r="I150" s="5"/>
      <c r="J150" s="5"/>
    </row>
    <row r="151" customFormat="false" ht="21.75" hidden="false" customHeight="true" outlineLevel="0" collapsed="false">
      <c r="A151" s="88" t="n">
        <v>5</v>
      </c>
      <c r="B151" s="102"/>
      <c r="C151" s="102"/>
      <c r="D151" s="102"/>
      <c r="E151" s="102"/>
      <c r="F151" s="102" t="n">
        <v>0</v>
      </c>
      <c r="G151" s="102"/>
      <c r="H151" s="102"/>
      <c r="I151" s="6"/>
      <c r="J151" s="6"/>
    </row>
    <row r="152" customFormat="false" ht="27.75" hidden="false" customHeight="true" outlineLevel="0" collapsed="false">
      <c r="A152" s="103" t="s">
        <v>173</v>
      </c>
      <c r="B152" s="103"/>
      <c r="C152" s="103"/>
      <c r="D152" s="103"/>
      <c r="E152" s="103"/>
      <c r="F152" s="103"/>
      <c r="G152" s="103"/>
      <c r="H152" s="103"/>
      <c r="I152" s="103"/>
    </row>
    <row r="153" customFormat="false" ht="13.5" hidden="false" customHeight="true" outlineLevel="0" collapsed="false">
      <c r="A153" s="104" t="s">
        <v>174</v>
      </c>
      <c r="B153" s="104"/>
      <c r="C153" s="104"/>
      <c r="D153" s="104"/>
      <c r="E153" s="104"/>
      <c r="F153" s="104"/>
      <c r="G153" s="104"/>
      <c r="H153" s="104"/>
      <c r="I153" s="104"/>
    </row>
    <row r="154" customFormat="false" ht="25.5" hidden="false" customHeight="true" outlineLevel="0" collapsed="false">
      <c r="A154" s="105" t="s">
        <v>165</v>
      </c>
      <c r="B154" s="105" t="s">
        <v>156</v>
      </c>
      <c r="C154" s="105" t="s">
        <v>175</v>
      </c>
      <c r="D154" s="105" t="s">
        <v>176</v>
      </c>
      <c r="E154" s="105" t="s">
        <v>177</v>
      </c>
      <c r="F154" s="105" t="s">
        <v>178</v>
      </c>
      <c r="G154" s="105" t="s">
        <v>154</v>
      </c>
      <c r="H154" s="105" t="s">
        <v>179</v>
      </c>
    </row>
    <row r="155" customFormat="false" ht="21.75" hidden="false" customHeight="true" outlineLevel="0" collapsed="false">
      <c r="A155" s="88" t="n">
        <v>1</v>
      </c>
      <c r="B155" s="102"/>
      <c r="C155" s="102"/>
      <c r="D155" s="102"/>
      <c r="E155" s="102"/>
      <c r="F155" s="102"/>
      <c r="G155" s="102"/>
      <c r="H155" s="102"/>
    </row>
    <row r="156" customFormat="false" ht="21.75" hidden="false" customHeight="true" outlineLevel="0" collapsed="false">
      <c r="A156" s="88" t="n">
        <v>2</v>
      </c>
      <c r="B156" s="102"/>
      <c r="C156" s="102"/>
      <c r="D156" s="102"/>
      <c r="E156" s="102"/>
      <c r="F156" s="102"/>
      <c r="G156" s="102"/>
      <c r="H156" s="102"/>
    </row>
    <row r="157" customFormat="false" ht="21.75" hidden="false" customHeight="true" outlineLevel="0" collapsed="false">
      <c r="A157" s="88" t="n">
        <v>3</v>
      </c>
      <c r="B157" s="102"/>
      <c r="C157" s="102"/>
      <c r="D157" s="102"/>
      <c r="E157" s="102"/>
      <c r="F157" s="102"/>
      <c r="G157" s="102"/>
      <c r="H157" s="102"/>
    </row>
    <row r="158" customFormat="false" ht="21.75" hidden="false" customHeight="true" outlineLevel="0" collapsed="false">
      <c r="A158" s="88" t="n">
        <v>4</v>
      </c>
      <c r="B158" s="102"/>
      <c r="C158" s="102"/>
      <c r="D158" s="102"/>
      <c r="E158" s="102"/>
      <c r="F158" s="102"/>
      <c r="G158" s="102"/>
      <c r="H158" s="102"/>
    </row>
    <row r="159" customFormat="false" ht="27.75" hidden="false" customHeight="true" outlineLevel="0" collapsed="false">
      <c r="A159" s="106" t="s">
        <v>180</v>
      </c>
      <c r="B159" s="106"/>
      <c r="C159" s="106"/>
      <c r="D159" s="106"/>
      <c r="E159" s="106"/>
      <c r="F159" s="106"/>
      <c r="G159" s="106"/>
      <c r="H159" s="106"/>
      <c r="I159" s="106"/>
    </row>
    <row r="160" customFormat="false" ht="13.5" hidden="false" customHeight="true" outlineLevel="0" collapsed="false">
      <c r="A160" s="107" t="s">
        <v>181</v>
      </c>
      <c r="B160" s="107"/>
      <c r="C160" s="107"/>
      <c r="D160" s="107"/>
      <c r="E160" s="107"/>
      <c r="F160" s="107"/>
      <c r="G160" s="107"/>
      <c r="H160" s="107"/>
      <c r="I160" s="107"/>
    </row>
    <row r="161" customFormat="false" ht="25.5" hidden="false" customHeight="true" outlineLevel="0" collapsed="false">
      <c r="A161" s="108" t="s">
        <v>165</v>
      </c>
      <c r="B161" s="108" t="s">
        <v>119</v>
      </c>
      <c r="C161" s="108" t="s">
        <v>182</v>
      </c>
      <c r="D161" s="108" t="s">
        <v>183</v>
      </c>
      <c r="E161" s="108" t="s">
        <v>169</v>
      </c>
      <c r="F161" s="108" t="s">
        <v>184</v>
      </c>
      <c r="G161" s="108" t="s">
        <v>178</v>
      </c>
      <c r="H161" s="108" t="s">
        <v>185</v>
      </c>
    </row>
    <row r="162" customFormat="false" ht="21.75" hidden="false" customHeight="true" outlineLevel="0" collapsed="false">
      <c r="A162" s="88" t="n">
        <v>1</v>
      </c>
      <c r="B162" s="102"/>
      <c r="C162" s="102"/>
      <c r="D162" s="102"/>
      <c r="E162" s="102"/>
      <c r="F162" s="102"/>
      <c r="G162" s="102"/>
      <c r="H162" s="102"/>
    </row>
    <row r="163" customFormat="false" ht="21.75" hidden="false" customHeight="true" outlineLevel="0" collapsed="false">
      <c r="A163" s="88" t="n">
        <v>2</v>
      </c>
      <c r="B163" s="102"/>
      <c r="C163" s="102"/>
      <c r="D163" s="102"/>
      <c r="E163" s="102"/>
      <c r="F163" s="102"/>
      <c r="G163" s="102"/>
      <c r="H163" s="102"/>
    </row>
    <row r="164" customFormat="false" ht="21.75" hidden="false" customHeight="true" outlineLevel="0" collapsed="false">
      <c r="A164" s="88" t="n">
        <v>3</v>
      </c>
      <c r="B164" s="102"/>
      <c r="C164" s="102"/>
      <c r="D164" s="102"/>
      <c r="E164" s="102"/>
      <c r="F164" s="102"/>
      <c r="G164" s="102"/>
      <c r="H164" s="102"/>
    </row>
    <row r="165" customFormat="false" ht="21.75" hidden="false" customHeight="true" outlineLevel="0" collapsed="false">
      <c r="A165" s="88" t="n">
        <v>4</v>
      </c>
      <c r="B165" s="102"/>
      <c r="C165" s="102"/>
      <c r="D165" s="102"/>
      <c r="E165" s="102"/>
      <c r="F165" s="102"/>
      <c r="G165" s="102"/>
      <c r="H165" s="102"/>
    </row>
    <row r="167" customFormat="false" ht="33.75" hidden="false" customHeight="true" outlineLevel="0" collapsed="false">
      <c r="A167" s="109" t="s">
        <v>186</v>
      </c>
      <c r="B167" s="109"/>
      <c r="C167" s="109"/>
      <c r="D167" s="109"/>
      <c r="E167" s="109"/>
      <c r="F167" s="109"/>
      <c r="G167" s="109"/>
      <c r="H167" s="109"/>
      <c r="I167" s="109"/>
    </row>
    <row r="168" customFormat="false" ht="15" hidden="false" customHeight="true" outlineLevel="0" collapsed="false">
      <c r="A168" s="110" t="s">
        <v>187</v>
      </c>
      <c r="B168" s="110"/>
      <c r="C168" s="110"/>
      <c r="D168" s="110"/>
      <c r="E168" s="110"/>
      <c r="F168" s="110"/>
      <c r="G168" s="110"/>
      <c r="H168" s="110"/>
      <c r="I168" s="110"/>
    </row>
    <row r="169" customFormat="false" ht="27.75" hidden="false" customHeight="true" outlineLevel="0" collapsed="false">
      <c r="A169" s="98" t="s">
        <v>162</v>
      </c>
      <c r="B169" s="98"/>
      <c r="C169" s="98"/>
      <c r="D169" s="98"/>
      <c r="E169" s="98"/>
      <c r="F169" s="98"/>
      <c r="G169" s="98"/>
      <c r="H169" s="98"/>
      <c r="I169" s="98"/>
    </row>
    <row r="170" customFormat="false" ht="13.5" hidden="false" customHeight="true" outlineLevel="0" collapsed="false">
      <c r="A170" s="99" t="s">
        <v>163</v>
      </c>
      <c r="B170" s="99"/>
      <c r="C170" s="99"/>
      <c r="D170" s="99"/>
      <c r="E170" s="99"/>
      <c r="F170" s="99"/>
      <c r="G170" s="99"/>
      <c r="H170" s="99"/>
      <c r="I170" s="99"/>
    </row>
    <row r="171" customFormat="false" ht="12.75" hidden="false" customHeight="true" outlineLevel="0" collapsed="false">
      <c r="A171" s="100" t="s">
        <v>164</v>
      </c>
      <c r="B171" s="100"/>
      <c r="C171" s="100"/>
      <c r="D171" s="100"/>
      <c r="E171" s="100"/>
      <c r="F171" s="100"/>
      <c r="G171" s="100"/>
      <c r="H171" s="100"/>
      <c r="I171" s="100"/>
      <c r="J171" s="114"/>
    </row>
    <row r="172" customFormat="false" ht="25.5" hidden="false" customHeight="true" outlineLevel="0" collapsed="false">
      <c r="A172" s="101" t="s">
        <v>165</v>
      </c>
      <c r="B172" s="101" t="s">
        <v>119</v>
      </c>
      <c r="C172" s="101" t="s">
        <v>166</v>
      </c>
      <c r="D172" s="101" t="s">
        <v>167</v>
      </c>
      <c r="E172" s="101" t="s">
        <v>154</v>
      </c>
      <c r="F172" s="101" t="s">
        <v>168</v>
      </c>
      <c r="G172" s="101" t="s">
        <v>169</v>
      </c>
      <c r="H172" s="101" t="s">
        <v>170</v>
      </c>
      <c r="I172" s="22" t="s">
        <v>171</v>
      </c>
      <c r="J172" s="22" t="s">
        <v>172</v>
      </c>
    </row>
    <row r="173" customFormat="false" ht="21.75" hidden="false" customHeight="true" outlineLevel="0" collapsed="false">
      <c r="A173" s="88" t="n">
        <v>1</v>
      </c>
      <c r="B173" s="102"/>
      <c r="C173" s="102"/>
      <c r="D173" s="102"/>
      <c r="E173" s="102"/>
      <c r="F173" s="102" t="n">
        <v>0</v>
      </c>
      <c r="G173" s="102"/>
      <c r="H173" s="102"/>
      <c r="I173" s="6"/>
      <c r="J173" s="6"/>
    </row>
    <row r="174" customFormat="false" ht="21.75" hidden="false" customHeight="true" outlineLevel="0" collapsed="false">
      <c r="A174" s="88" t="n">
        <v>2</v>
      </c>
      <c r="B174" s="102"/>
      <c r="C174" s="102"/>
      <c r="D174" s="102"/>
      <c r="E174" s="102"/>
      <c r="F174" s="102" t="n">
        <v>0</v>
      </c>
      <c r="G174" s="102"/>
      <c r="H174" s="102"/>
      <c r="I174" s="5"/>
      <c r="J174" s="5"/>
    </row>
    <row r="175" customFormat="false" ht="21.75" hidden="false" customHeight="true" outlineLevel="0" collapsed="false">
      <c r="A175" s="88" t="n">
        <v>3</v>
      </c>
      <c r="B175" s="102"/>
      <c r="C175" s="102"/>
      <c r="D175" s="102"/>
      <c r="E175" s="102"/>
      <c r="F175" s="102" t="n">
        <v>0</v>
      </c>
      <c r="G175" s="102"/>
      <c r="H175" s="102"/>
      <c r="I175" s="6"/>
      <c r="J175" s="6"/>
    </row>
    <row r="176" customFormat="false" ht="21.75" hidden="false" customHeight="true" outlineLevel="0" collapsed="false">
      <c r="A176" s="88" t="n">
        <v>4</v>
      </c>
      <c r="B176" s="102"/>
      <c r="C176" s="102"/>
      <c r="D176" s="102"/>
      <c r="E176" s="102"/>
      <c r="F176" s="102" t="n">
        <v>0</v>
      </c>
      <c r="G176" s="102"/>
      <c r="H176" s="102"/>
      <c r="I176" s="5"/>
      <c r="J176" s="5"/>
    </row>
    <row r="177" customFormat="false" ht="21.75" hidden="false" customHeight="true" outlineLevel="0" collapsed="false">
      <c r="A177" s="88" t="n">
        <v>5</v>
      </c>
      <c r="B177" s="102"/>
      <c r="C177" s="102"/>
      <c r="D177" s="102"/>
      <c r="E177" s="102"/>
      <c r="F177" s="102" t="n">
        <v>0</v>
      </c>
      <c r="G177" s="102"/>
      <c r="H177" s="102"/>
      <c r="I177" s="6"/>
      <c r="J177" s="6"/>
    </row>
    <row r="178" customFormat="false" ht="27.75" hidden="false" customHeight="true" outlineLevel="0" collapsed="false">
      <c r="A178" s="103" t="s">
        <v>173</v>
      </c>
      <c r="B178" s="103"/>
      <c r="C178" s="103"/>
      <c r="D178" s="103"/>
      <c r="E178" s="103"/>
      <c r="F178" s="103"/>
      <c r="G178" s="103"/>
      <c r="H178" s="103"/>
      <c r="I178" s="103"/>
    </row>
    <row r="179" customFormat="false" ht="13.5" hidden="false" customHeight="true" outlineLevel="0" collapsed="false">
      <c r="A179" s="104" t="s">
        <v>174</v>
      </c>
      <c r="B179" s="104"/>
      <c r="C179" s="104"/>
      <c r="D179" s="104"/>
      <c r="E179" s="104"/>
      <c r="F179" s="104"/>
      <c r="G179" s="104"/>
      <c r="H179" s="104"/>
      <c r="I179" s="104"/>
    </row>
    <row r="180" customFormat="false" ht="25.5" hidden="false" customHeight="true" outlineLevel="0" collapsed="false">
      <c r="A180" s="105" t="s">
        <v>165</v>
      </c>
      <c r="B180" s="105" t="s">
        <v>156</v>
      </c>
      <c r="C180" s="105" t="s">
        <v>175</v>
      </c>
      <c r="D180" s="105" t="s">
        <v>176</v>
      </c>
      <c r="E180" s="105" t="s">
        <v>177</v>
      </c>
      <c r="F180" s="105" t="s">
        <v>178</v>
      </c>
      <c r="G180" s="105" t="s">
        <v>154</v>
      </c>
      <c r="H180" s="105" t="s">
        <v>179</v>
      </c>
    </row>
    <row r="181" customFormat="false" ht="21.75" hidden="false" customHeight="true" outlineLevel="0" collapsed="false">
      <c r="A181" s="88" t="n">
        <v>1</v>
      </c>
      <c r="B181" s="102"/>
      <c r="C181" s="102"/>
      <c r="D181" s="102"/>
      <c r="E181" s="102"/>
      <c r="F181" s="102"/>
      <c r="G181" s="102"/>
      <c r="H181" s="102"/>
    </row>
    <row r="182" customFormat="false" ht="21.75" hidden="false" customHeight="true" outlineLevel="0" collapsed="false">
      <c r="A182" s="88" t="n">
        <v>2</v>
      </c>
      <c r="B182" s="102"/>
      <c r="C182" s="102"/>
      <c r="D182" s="102"/>
      <c r="E182" s="102"/>
      <c r="F182" s="102"/>
      <c r="G182" s="102"/>
      <c r="H182" s="102"/>
    </row>
    <row r="183" customFormat="false" ht="21.75" hidden="false" customHeight="true" outlineLevel="0" collapsed="false">
      <c r="A183" s="88" t="n">
        <v>3</v>
      </c>
      <c r="B183" s="102"/>
      <c r="C183" s="102"/>
      <c r="D183" s="102"/>
      <c r="E183" s="102"/>
      <c r="F183" s="102"/>
      <c r="G183" s="102"/>
      <c r="H183" s="102"/>
    </row>
    <row r="184" customFormat="false" ht="21.75" hidden="false" customHeight="true" outlineLevel="0" collapsed="false">
      <c r="A184" s="88" t="n">
        <v>4</v>
      </c>
      <c r="B184" s="102"/>
      <c r="C184" s="102"/>
      <c r="D184" s="102"/>
      <c r="E184" s="102"/>
      <c r="F184" s="102"/>
      <c r="G184" s="102"/>
      <c r="H184" s="102"/>
    </row>
    <row r="185" customFormat="false" ht="27.75" hidden="false" customHeight="true" outlineLevel="0" collapsed="false">
      <c r="A185" s="106" t="s">
        <v>180</v>
      </c>
      <c r="B185" s="106"/>
      <c r="C185" s="106"/>
      <c r="D185" s="106"/>
      <c r="E185" s="106"/>
      <c r="F185" s="106"/>
      <c r="G185" s="106"/>
      <c r="H185" s="106"/>
      <c r="I185" s="106"/>
    </row>
    <row r="186" customFormat="false" ht="13.5" hidden="false" customHeight="true" outlineLevel="0" collapsed="false">
      <c r="A186" s="107" t="s">
        <v>181</v>
      </c>
      <c r="B186" s="107"/>
      <c r="C186" s="107"/>
      <c r="D186" s="107"/>
      <c r="E186" s="107"/>
      <c r="F186" s="107"/>
      <c r="G186" s="107"/>
      <c r="H186" s="107"/>
      <c r="I186" s="107"/>
    </row>
    <row r="187" customFormat="false" ht="25.5" hidden="false" customHeight="true" outlineLevel="0" collapsed="false">
      <c r="A187" s="108" t="s">
        <v>165</v>
      </c>
      <c r="B187" s="108" t="s">
        <v>119</v>
      </c>
      <c r="C187" s="108" t="s">
        <v>182</v>
      </c>
      <c r="D187" s="108" t="s">
        <v>183</v>
      </c>
      <c r="E187" s="108" t="s">
        <v>169</v>
      </c>
      <c r="F187" s="108" t="s">
        <v>184</v>
      </c>
      <c r="G187" s="108" t="s">
        <v>178</v>
      </c>
      <c r="H187" s="108" t="s">
        <v>185</v>
      </c>
    </row>
    <row r="188" customFormat="false" ht="21.75" hidden="false" customHeight="true" outlineLevel="0" collapsed="false">
      <c r="A188" s="88" t="n">
        <v>1</v>
      </c>
      <c r="B188" s="102"/>
      <c r="C188" s="102"/>
      <c r="D188" s="102"/>
      <c r="E188" s="102"/>
      <c r="F188" s="102"/>
      <c r="G188" s="102"/>
      <c r="H188" s="102"/>
    </row>
    <row r="189" customFormat="false" ht="21.75" hidden="false" customHeight="true" outlineLevel="0" collapsed="false">
      <c r="A189" s="88" t="n">
        <v>2</v>
      </c>
      <c r="B189" s="102"/>
      <c r="C189" s="102"/>
      <c r="D189" s="102"/>
      <c r="E189" s="102"/>
      <c r="F189" s="102"/>
      <c r="G189" s="102"/>
      <c r="H189" s="102"/>
    </row>
    <row r="190" customFormat="false" ht="21.75" hidden="false" customHeight="true" outlineLevel="0" collapsed="false">
      <c r="A190" s="88" t="n">
        <v>3</v>
      </c>
      <c r="B190" s="102"/>
      <c r="C190" s="102"/>
      <c r="D190" s="102"/>
      <c r="E190" s="102"/>
      <c r="F190" s="102"/>
      <c r="G190" s="102"/>
      <c r="H190" s="102"/>
    </row>
    <row r="191" customFormat="false" ht="21.75" hidden="false" customHeight="true" outlineLevel="0" collapsed="false">
      <c r="A191" s="88" t="n">
        <v>4</v>
      </c>
      <c r="B191" s="102"/>
      <c r="C191" s="102"/>
      <c r="D191" s="102"/>
      <c r="E191" s="102"/>
      <c r="F191" s="102"/>
      <c r="G191" s="102"/>
      <c r="H191" s="102"/>
    </row>
    <row r="193" customFormat="false" ht="33.75" hidden="false" customHeight="true" outlineLevel="0" collapsed="false">
      <c r="A193" s="111" t="s">
        <v>188</v>
      </c>
      <c r="B193" s="111"/>
      <c r="C193" s="111"/>
      <c r="D193" s="111"/>
      <c r="E193" s="111"/>
      <c r="F193" s="111"/>
      <c r="G193" s="111"/>
      <c r="H193" s="111"/>
      <c r="I193" s="111"/>
    </row>
    <row r="194" customFormat="false" ht="15" hidden="false" customHeight="true" outlineLevel="0" collapsed="false">
      <c r="A194" s="110" t="s">
        <v>189</v>
      </c>
      <c r="B194" s="110"/>
      <c r="C194" s="110"/>
      <c r="D194" s="110"/>
      <c r="E194" s="110"/>
      <c r="F194" s="110"/>
      <c r="G194" s="110"/>
      <c r="H194" s="110"/>
      <c r="I194" s="110"/>
    </row>
    <row r="195" customFormat="false" ht="27.75" hidden="false" customHeight="true" outlineLevel="0" collapsed="false">
      <c r="A195" s="98" t="s">
        <v>162</v>
      </c>
      <c r="B195" s="98"/>
      <c r="C195" s="98"/>
      <c r="D195" s="98"/>
      <c r="E195" s="98"/>
      <c r="F195" s="98"/>
      <c r="G195" s="98"/>
      <c r="H195" s="98"/>
      <c r="I195" s="98"/>
    </row>
    <row r="196" customFormat="false" ht="13.5" hidden="false" customHeight="true" outlineLevel="0" collapsed="false">
      <c r="A196" s="99" t="s">
        <v>163</v>
      </c>
      <c r="B196" s="99"/>
      <c r="C196" s="99"/>
      <c r="D196" s="99"/>
      <c r="E196" s="99"/>
      <c r="F196" s="99"/>
      <c r="G196" s="99"/>
      <c r="H196" s="99"/>
      <c r="I196" s="99"/>
    </row>
    <row r="197" customFormat="false" ht="12.75" hidden="false" customHeight="true" outlineLevel="0" collapsed="false">
      <c r="A197" s="100" t="s">
        <v>164</v>
      </c>
      <c r="B197" s="100"/>
      <c r="C197" s="100"/>
      <c r="D197" s="100"/>
      <c r="E197" s="100"/>
      <c r="F197" s="100"/>
      <c r="G197" s="100"/>
      <c r="H197" s="100"/>
      <c r="I197" s="100"/>
      <c r="J197" s="114"/>
    </row>
    <row r="198" customFormat="false" ht="25.5" hidden="false" customHeight="true" outlineLevel="0" collapsed="false">
      <c r="A198" s="101" t="s">
        <v>165</v>
      </c>
      <c r="B198" s="101" t="s">
        <v>119</v>
      </c>
      <c r="C198" s="101" t="s">
        <v>166</v>
      </c>
      <c r="D198" s="101" t="s">
        <v>167</v>
      </c>
      <c r="E198" s="101" t="s">
        <v>154</v>
      </c>
      <c r="F198" s="101" t="s">
        <v>168</v>
      </c>
      <c r="G198" s="101" t="s">
        <v>169</v>
      </c>
      <c r="H198" s="101" t="s">
        <v>170</v>
      </c>
      <c r="I198" s="22" t="s">
        <v>171</v>
      </c>
      <c r="J198" s="22" t="s">
        <v>172</v>
      </c>
    </row>
    <row r="199" customFormat="false" ht="21.75" hidden="false" customHeight="true" outlineLevel="0" collapsed="false">
      <c r="A199" s="88" t="n">
        <v>1</v>
      </c>
      <c r="B199" s="102"/>
      <c r="C199" s="102"/>
      <c r="D199" s="102"/>
      <c r="E199" s="102"/>
      <c r="F199" s="102" t="n">
        <v>0</v>
      </c>
      <c r="G199" s="102"/>
      <c r="H199" s="102"/>
      <c r="I199" s="6"/>
      <c r="J199" s="6"/>
    </row>
    <row r="200" customFormat="false" ht="21.75" hidden="false" customHeight="true" outlineLevel="0" collapsed="false">
      <c r="A200" s="88" t="n">
        <v>2</v>
      </c>
      <c r="B200" s="102"/>
      <c r="C200" s="102"/>
      <c r="D200" s="102"/>
      <c r="E200" s="102"/>
      <c r="F200" s="102" t="n">
        <v>0</v>
      </c>
      <c r="G200" s="102"/>
      <c r="H200" s="102"/>
      <c r="I200" s="5"/>
      <c r="J200" s="5"/>
    </row>
    <row r="201" customFormat="false" ht="21.75" hidden="false" customHeight="true" outlineLevel="0" collapsed="false">
      <c r="A201" s="88" t="n">
        <v>3</v>
      </c>
      <c r="B201" s="102"/>
      <c r="C201" s="102"/>
      <c r="D201" s="102"/>
      <c r="E201" s="102"/>
      <c r="F201" s="102" t="n">
        <v>0</v>
      </c>
      <c r="G201" s="102"/>
      <c r="H201" s="102"/>
      <c r="I201" s="6"/>
      <c r="J201" s="6"/>
    </row>
    <row r="202" customFormat="false" ht="21.75" hidden="false" customHeight="true" outlineLevel="0" collapsed="false">
      <c r="A202" s="88" t="n">
        <v>4</v>
      </c>
      <c r="B202" s="102"/>
      <c r="C202" s="102"/>
      <c r="D202" s="102"/>
      <c r="E202" s="102"/>
      <c r="F202" s="102" t="n">
        <v>0</v>
      </c>
      <c r="G202" s="102"/>
      <c r="H202" s="102"/>
      <c r="I202" s="5"/>
      <c r="J202" s="5"/>
    </row>
    <row r="203" customFormat="false" ht="21.75" hidden="false" customHeight="true" outlineLevel="0" collapsed="false">
      <c r="A203" s="88" t="n">
        <v>5</v>
      </c>
      <c r="B203" s="102"/>
      <c r="C203" s="102"/>
      <c r="D203" s="102"/>
      <c r="E203" s="102"/>
      <c r="F203" s="102" t="n">
        <v>0</v>
      </c>
      <c r="G203" s="102"/>
      <c r="H203" s="102"/>
      <c r="I203" s="6"/>
      <c r="J203" s="6"/>
    </row>
    <row r="204" customFormat="false" ht="27.75" hidden="false" customHeight="true" outlineLevel="0" collapsed="false">
      <c r="A204" s="103" t="s">
        <v>173</v>
      </c>
      <c r="B204" s="103"/>
      <c r="C204" s="103"/>
      <c r="D204" s="103"/>
      <c r="E204" s="103"/>
      <c r="F204" s="103"/>
      <c r="G204" s="103"/>
      <c r="H204" s="103"/>
      <c r="I204" s="103"/>
    </row>
    <row r="205" customFormat="false" ht="13.5" hidden="false" customHeight="true" outlineLevel="0" collapsed="false">
      <c r="A205" s="104" t="s">
        <v>174</v>
      </c>
      <c r="B205" s="104"/>
      <c r="C205" s="104"/>
      <c r="D205" s="104"/>
      <c r="E205" s="104"/>
      <c r="F205" s="104"/>
      <c r="G205" s="104"/>
      <c r="H205" s="104"/>
      <c r="I205" s="104"/>
    </row>
    <row r="206" customFormat="false" ht="25.5" hidden="false" customHeight="true" outlineLevel="0" collapsed="false">
      <c r="A206" s="105" t="s">
        <v>165</v>
      </c>
      <c r="B206" s="105" t="s">
        <v>156</v>
      </c>
      <c r="C206" s="105" t="s">
        <v>175</v>
      </c>
      <c r="D206" s="105" t="s">
        <v>176</v>
      </c>
      <c r="E206" s="105" t="s">
        <v>177</v>
      </c>
      <c r="F206" s="105" t="s">
        <v>178</v>
      </c>
      <c r="G206" s="105" t="s">
        <v>154</v>
      </c>
      <c r="H206" s="105" t="s">
        <v>179</v>
      </c>
    </row>
    <row r="207" customFormat="false" ht="21.75" hidden="false" customHeight="true" outlineLevel="0" collapsed="false">
      <c r="A207" s="88" t="n">
        <v>1</v>
      </c>
      <c r="B207" s="102"/>
      <c r="C207" s="102"/>
      <c r="D207" s="102"/>
      <c r="E207" s="102"/>
      <c r="F207" s="102"/>
      <c r="G207" s="102"/>
      <c r="H207" s="102"/>
    </row>
    <row r="208" customFormat="false" ht="21.75" hidden="false" customHeight="true" outlineLevel="0" collapsed="false">
      <c r="A208" s="88" t="n">
        <v>2</v>
      </c>
      <c r="B208" s="102"/>
      <c r="C208" s="102"/>
      <c r="D208" s="102"/>
      <c r="E208" s="102"/>
      <c r="F208" s="102"/>
      <c r="G208" s="102"/>
      <c r="H208" s="102"/>
    </row>
    <row r="209" customFormat="false" ht="21.75" hidden="false" customHeight="true" outlineLevel="0" collapsed="false">
      <c r="A209" s="88" t="n">
        <v>3</v>
      </c>
      <c r="B209" s="102"/>
      <c r="C209" s="102"/>
      <c r="D209" s="102"/>
      <c r="E209" s="102"/>
      <c r="F209" s="102"/>
      <c r="G209" s="102"/>
      <c r="H209" s="102"/>
    </row>
    <row r="210" customFormat="false" ht="21.75" hidden="false" customHeight="true" outlineLevel="0" collapsed="false">
      <c r="A210" s="88" t="n">
        <v>4</v>
      </c>
      <c r="B210" s="102"/>
      <c r="C210" s="102"/>
      <c r="D210" s="102"/>
      <c r="E210" s="102"/>
      <c r="F210" s="102"/>
      <c r="G210" s="102"/>
      <c r="H210" s="102"/>
    </row>
    <row r="211" customFormat="false" ht="27.75" hidden="false" customHeight="true" outlineLevel="0" collapsed="false">
      <c r="A211" s="106" t="s">
        <v>180</v>
      </c>
      <c r="B211" s="106"/>
      <c r="C211" s="106"/>
      <c r="D211" s="106"/>
      <c r="E211" s="106"/>
      <c r="F211" s="106"/>
      <c r="G211" s="106"/>
      <c r="H211" s="106"/>
      <c r="I211" s="106"/>
    </row>
    <row r="212" customFormat="false" ht="13.5" hidden="false" customHeight="true" outlineLevel="0" collapsed="false">
      <c r="A212" s="107" t="s">
        <v>181</v>
      </c>
      <c r="B212" s="107"/>
      <c r="C212" s="107"/>
      <c r="D212" s="107"/>
      <c r="E212" s="107"/>
      <c r="F212" s="107"/>
      <c r="G212" s="107"/>
      <c r="H212" s="107"/>
      <c r="I212" s="107"/>
    </row>
    <row r="213" customFormat="false" ht="25.5" hidden="false" customHeight="true" outlineLevel="0" collapsed="false">
      <c r="A213" s="108" t="s">
        <v>165</v>
      </c>
      <c r="B213" s="108" t="s">
        <v>119</v>
      </c>
      <c r="C213" s="108" t="s">
        <v>182</v>
      </c>
      <c r="D213" s="108" t="s">
        <v>183</v>
      </c>
      <c r="E213" s="108" t="s">
        <v>169</v>
      </c>
      <c r="F213" s="108" t="s">
        <v>184</v>
      </c>
      <c r="G213" s="108" t="s">
        <v>178</v>
      </c>
      <c r="H213" s="108" t="s">
        <v>185</v>
      </c>
    </row>
    <row r="214" customFormat="false" ht="21.75" hidden="false" customHeight="true" outlineLevel="0" collapsed="false">
      <c r="A214" s="88" t="n">
        <v>1</v>
      </c>
      <c r="B214" s="102"/>
      <c r="C214" s="102"/>
      <c r="D214" s="102"/>
      <c r="E214" s="102"/>
      <c r="F214" s="102"/>
      <c r="G214" s="102"/>
      <c r="H214" s="102"/>
    </row>
    <row r="215" customFormat="false" ht="21.75" hidden="false" customHeight="true" outlineLevel="0" collapsed="false">
      <c r="A215" s="88" t="n">
        <v>2</v>
      </c>
      <c r="B215" s="102"/>
      <c r="C215" s="102"/>
      <c r="D215" s="102"/>
      <c r="E215" s="102"/>
      <c r="F215" s="102"/>
      <c r="G215" s="102"/>
      <c r="H215" s="102"/>
    </row>
    <row r="216" customFormat="false" ht="21.75" hidden="false" customHeight="true" outlineLevel="0" collapsed="false">
      <c r="A216" s="88" t="n">
        <v>3</v>
      </c>
      <c r="B216" s="102"/>
      <c r="C216" s="102"/>
      <c r="D216" s="102"/>
      <c r="E216" s="102"/>
      <c r="F216" s="102"/>
      <c r="G216" s="102"/>
      <c r="H216" s="102"/>
    </row>
    <row r="217" customFormat="false" ht="21.75" hidden="false" customHeight="true" outlineLevel="0" collapsed="false">
      <c r="A217" s="88" t="n">
        <v>4</v>
      </c>
      <c r="B217" s="102"/>
      <c r="C217" s="102"/>
      <c r="D217" s="102"/>
      <c r="E217" s="102"/>
      <c r="F217" s="102"/>
      <c r="G217" s="102"/>
      <c r="H217" s="102"/>
    </row>
    <row r="219" customFormat="false" ht="33.75" hidden="false" customHeight="true" outlineLevel="0" collapsed="false">
      <c r="A219" s="112" t="s">
        <v>190</v>
      </c>
      <c r="B219" s="112"/>
      <c r="C219" s="112"/>
      <c r="D219" s="112"/>
      <c r="E219" s="112"/>
      <c r="F219" s="112"/>
      <c r="G219" s="112"/>
      <c r="H219" s="112"/>
      <c r="I219" s="112"/>
    </row>
    <row r="220" customFormat="false" ht="15" hidden="false" customHeight="true" outlineLevel="0" collapsed="false">
      <c r="A220" s="110" t="s">
        <v>191</v>
      </c>
      <c r="B220" s="110"/>
      <c r="C220" s="110"/>
      <c r="D220" s="110"/>
      <c r="E220" s="110"/>
      <c r="F220" s="110"/>
      <c r="G220" s="110"/>
      <c r="H220" s="110"/>
      <c r="I220" s="110"/>
    </row>
    <row r="221" customFormat="false" ht="27.75" hidden="false" customHeight="true" outlineLevel="0" collapsed="false">
      <c r="A221" s="98" t="s">
        <v>162</v>
      </c>
      <c r="B221" s="98"/>
      <c r="C221" s="98"/>
      <c r="D221" s="98"/>
      <c r="E221" s="98"/>
      <c r="F221" s="98"/>
      <c r="G221" s="98"/>
      <c r="H221" s="98"/>
      <c r="I221" s="98"/>
    </row>
    <row r="222" customFormat="false" ht="13.5" hidden="false" customHeight="true" outlineLevel="0" collapsed="false">
      <c r="A222" s="99" t="s">
        <v>163</v>
      </c>
      <c r="B222" s="99"/>
      <c r="C222" s="99"/>
      <c r="D222" s="99"/>
      <c r="E222" s="99"/>
      <c r="F222" s="99"/>
      <c r="G222" s="99"/>
      <c r="H222" s="99"/>
      <c r="I222" s="99"/>
    </row>
    <row r="223" customFormat="false" ht="12.75" hidden="false" customHeight="true" outlineLevel="0" collapsed="false">
      <c r="A223" s="100" t="s">
        <v>164</v>
      </c>
      <c r="B223" s="100"/>
      <c r="C223" s="100"/>
      <c r="D223" s="100"/>
      <c r="E223" s="100"/>
      <c r="F223" s="100"/>
      <c r="G223" s="100"/>
      <c r="H223" s="100"/>
      <c r="I223" s="100"/>
      <c r="J223" s="114"/>
    </row>
    <row r="224" customFormat="false" ht="25.5" hidden="false" customHeight="true" outlineLevel="0" collapsed="false">
      <c r="A224" s="101" t="s">
        <v>165</v>
      </c>
      <c r="B224" s="101" t="s">
        <v>119</v>
      </c>
      <c r="C224" s="101" t="s">
        <v>166</v>
      </c>
      <c r="D224" s="101" t="s">
        <v>167</v>
      </c>
      <c r="E224" s="101" t="s">
        <v>154</v>
      </c>
      <c r="F224" s="101" t="s">
        <v>168</v>
      </c>
      <c r="G224" s="101" t="s">
        <v>169</v>
      </c>
      <c r="H224" s="101" t="s">
        <v>170</v>
      </c>
      <c r="I224" s="22" t="s">
        <v>171</v>
      </c>
      <c r="J224" s="22" t="s">
        <v>172</v>
      </c>
    </row>
    <row r="225" customFormat="false" ht="21.75" hidden="false" customHeight="true" outlineLevel="0" collapsed="false">
      <c r="A225" s="88" t="n">
        <v>1</v>
      </c>
      <c r="B225" s="102"/>
      <c r="C225" s="102"/>
      <c r="D225" s="102"/>
      <c r="E225" s="102"/>
      <c r="F225" s="102" t="n">
        <v>0</v>
      </c>
      <c r="G225" s="102"/>
      <c r="H225" s="102"/>
      <c r="I225" s="6"/>
      <c r="J225" s="6"/>
    </row>
    <row r="226" customFormat="false" ht="21.75" hidden="false" customHeight="true" outlineLevel="0" collapsed="false">
      <c r="A226" s="88" t="n">
        <v>2</v>
      </c>
      <c r="B226" s="102"/>
      <c r="C226" s="102"/>
      <c r="D226" s="102"/>
      <c r="E226" s="102"/>
      <c r="F226" s="102" t="n">
        <v>0</v>
      </c>
      <c r="G226" s="102"/>
      <c r="H226" s="102"/>
      <c r="I226" s="5"/>
      <c r="J226" s="5"/>
    </row>
    <row r="227" customFormat="false" ht="21.75" hidden="false" customHeight="true" outlineLevel="0" collapsed="false">
      <c r="A227" s="88" t="n">
        <v>3</v>
      </c>
      <c r="B227" s="102"/>
      <c r="C227" s="102"/>
      <c r="D227" s="102"/>
      <c r="E227" s="102"/>
      <c r="F227" s="102" t="n">
        <v>0</v>
      </c>
      <c r="G227" s="102"/>
      <c r="H227" s="102"/>
      <c r="I227" s="6"/>
      <c r="J227" s="6"/>
    </row>
    <row r="228" customFormat="false" ht="21.75" hidden="false" customHeight="true" outlineLevel="0" collapsed="false">
      <c r="A228" s="88" t="n">
        <v>4</v>
      </c>
      <c r="B228" s="102"/>
      <c r="C228" s="102"/>
      <c r="D228" s="102"/>
      <c r="E228" s="102"/>
      <c r="F228" s="102" t="n">
        <v>0</v>
      </c>
      <c r="G228" s="102"/>
      <c r="H228" s="102"/>
      <c r="I228" s="5"/>
      <c r="J228" s="5"/>
    </row>
    <row r="229" customFormat="false" ht="21.75" hidden="false" customHeight="true" outlineLevel="0" collapsed="false">
      <c r="A229" s="88" t="n">
        <v>5</v>
      </c>
      <c r="B229" s="102"/>
      <c r="C229" s="102"/>
      <c r="D229" s="102"/>
      <c r="E229" s="102"/>
      <c r="F229" s="102" t="n">
        <v>0</v>
      </c>
      <c r="G229" s="102"/>
      <c r="H229" s="102"/>
      <c r="I229" s="6"/>
      <c r="J229" s="6"/>
    </row>
    <row r="230" customFormat="false" ht="27.75" hidden="false" customHeight="true" outlineLevel="0" collapsed="false">
      <c r="A230" s="103" t="s">
        <v>173</v>
      </c>
      <c r="B230" s="103"/>
      <c r="C230" s="103"/>
      <c r="D230" s="103"/>
      <c r="E230" s="103"/>
      <c r="F230" s="103"/>
      <c r="G230" s="103"/>
      <c r="H230" s="103"/>
      <c r="I230" s="103"/>
    </row>
    <row r="231" customFormat="false" ht="13.5" hidden="false" customHeight="true" outlineLevel="0" collapsed="false">
      <c r="A231" s="104" t="s">
        <v>174</v>
      </c>
      <c r="B231" s="104"/>
      <c r="C231" s="104"/>
      <c r="D231" s="104"/>
      <c r="E231" s="104"/>
      <c r="F231" s="104"/>
      <c r="G231" s="104"/>
      <c r="H231" s="104"/>
      <c r="I231" s="104"/>
    </row>
    <row r="232" customFormat="false" ht="25.5" hidden="false" customHeight="true" outlineLevel="0" collapsed="false">
      <c r="A232" s="105" t="s">
        <v>165</v>
      </c>
      <c r="B232" s="105" t="s">
        <v>156</v>
      </c>
      <c r="C232" s="105" t="s">
        <v>175</v>
      </c>
      <c r="D232" s="105" t="s">
        <v>176</v>
      </c>
      <c r="E232" s="105" t="s">
        <v>177</v>
      </c>
      <c r="F232" s="105" t="s">
        <v>178</v>
      </c>
      <c r="G232" s="105" t="s">
        <v>154</v>
      </c>
      <c r="H232" s="105" t="s">
        <v>179</v>
      </c>
    </row>
    <row r="233" customFormat="false" ht="21.75" hidden="false" customHeight="true" outlineLevel="0" collapsed="false">
      <c r="A233" s="88" t="n">
        <v>1</v>
      </c>
      <c r="B233" s="102"/>
      <c r="C233" s="102"/>
      <c r="D233" s="102"/>
      <c r="E233" s="102"/>
      <c r="F233" s="102"/>
      <c r="G233" s="102"/>
      <c r="H233" s="102"/>
    </row>
    <row r="234" customFormat="false" ht="21.75" hidden="false" customHeight="true" outlineLevel="0" collapsed="false">
      <c r="A234" s="88" t="n">
        <v>2</v>
      </c>
      <c r="B234" s="102"/>
      <c r="C234" s="102"/>
      <c r="D234" s="102"/>
      <c r="E234" s="102"/>
      <c r="F234" s="102"/>
      <c r="G234" s="102"/>
      <c r="H234" s="102"/>
    </row>
    <row r="235" customFormat="false" ht="21.75" hidden="false" customHeight="true" outlineLevel="0" collapsed="false">
      <c r="A235" s="88" t="n">
        <v>3</v>
      </c>
      <c r="B235" s="102"/>
      <c r="C235" s="102"/>
      <c r="D235" s="102"/>
      <c r="E235" s="102"/>
      <c r="F235" s="102"/>
      <c r="G235" s="102"/>
      <c r="H235" s="102"/>
    </row>
    <row r="236" customFormat="false" ht="21.75" hidden="false" customHeight="true" outlineLevel="0" collapsed="false">
      <c r="A236" s="88" t="n">
        <v>4</v>
      </c>
      <c r="B236" s="102"/>
      <c r="C236" s="102"/>
      <c r="D236" s="102"/>
      <c r="E236" s="102"/>
      <c r="F236" s="102"/>
      <c r="G236" s="102"/>
      <c r="H236" s="102"/>
    </row>
    <row r="237" customFormat="false" ht="27.75" hidden="false" customHeight="true" outlineLevel="0" collapsed="false">
      <c r="A237" s="106" t="s">
        <v>180</v>
      </c>
      <c r="B237" s="106"/>
      <c r="C237" s="106"/>
      <c r="D237" s="106"/>
      <c r="E237" s="106"/>
      <c r="F237" s="106"/>
      <c r="G237" s="106"/>
      <c r="H237" s="106"/>
      <c r="I237" s="106"/>
    </row>
    <row r="238" customFormat="false" ht="13.5" hidden="false" customHeight="true" outlineLevel="0" collapsed="false">
      <c r="A238" s="107" t="s">
        <v>181</v>
      </c>
      <c r="B238" s="107"/>
      <c r="C238" s="107"/>
      <c r="D238" s="107"/>
      <c r="E238" s="107"/>
      <c r="F238" s="107"/>
      <c r="G238" s="107"/>
      <c r="H238" s="107"/>
      <c r="I238" s="107"/>
    </row>
    <row r="239" customFormat="false" ht="25.5" hidden="false" customHeight="true" outlineLevel="0" collapsed="false">
      <c r="A239" s="108" t="s">
        <v>165</v>
      </c>
      <c r="B239" s="108" t="s">
        <v>119</v>
      </c>
      <c r="C239" s="108" t="s">
        <v>182</v>
      </c>
      <c r="D239" s="108" t="s">
        <v>183</v>
      </c>
      <c r="E239" s="108" t="s">
        <v>169</v>
      </c>
      <c r="F239" s="108" t="s">
        <v>184</v>
      </c>
      <c r="G239" s="108" t="s">
        <v>178</v>
      </c>
      <c r="H239" s="108" t="s">
        <v>185</v>
      </c>
    </row>
    <row r="240" customFormat="false" ht="21.75" hidden="false" customHeight="true" outlineLevel="0" collapsed="false">
      <c r="A240" s="88" t="n">
        <v>1</v>
      </c>
      <c r="B240" s="102"/>
      <c r="C240" s="102"/>
      <c r="D240" s="102"/>
      <c r="E240" s="102"/>
      <c r="F240" s="102"/>
      <c r="G240" s="102"/>
      <c r="H240" s="102"/>
    </row>
    <row r="241" customFormat="false" ht="21.75" hidden="false" customHeight="true" outlineLevel="0" collapsed="false">
      <c r="A241" s="88" t="n">
        <v>2</v>
      </c>
      <c r="B241" s="102"/>
      <c r="C241" s="102"/>
      <c r="D241" s="102"/>
      <c r="E241" s="102"/>
      <c r="F241" s="102"/>
      <c r="G241" s="102"/>
      <c r="H241" s="102"/>
    </row>
    <row r="242" customFormat="false" ht="21.75" hidden="false" customHeight="true" outlineLevel="0" collapsed="false">
      <c r="A242" s="88" t="n">
        <v>3</v>
      </c>
      <c r="B242" s="102"/>
      <c r="C242" s="102"/>
      <c r="D242" s="102"/>
      <c r="E242" s="102"/>
      <c r="F242" s="102"/>
      <c r="G242" s="102"/>
      <c r="H242" s="102"/>
    </row>
    <row r="243" customFormat="false" ht="21.75" hidden="false" customHeight="true" outlineLevel="0" collapsed="false">
      <c r="A243" s="88" t="n">
        <v>4</v>
      </c>
      <c r="B243" s="102"/>
      <c r="C243" s="102"/>
      <c r="D243" s="102"/>
      <c r="E243" s="102"/>
      <c r="F243" s="102"/>
      <c r="G243" s="102"/>
      <c r="H243" s="102"/>
    </row>
    <row r="245" customFormat="false" ht="33.75" hidden="false" customHeight="true" outlineLevel="0" collapsed="false">
      <c r="A245" s="113" t="s">
        <v>192</v>
      </c>
      <c r="B245" s="113"/>
      <c r="C245" s="113"/>
      <c r="D245" s="113"/>
      <c r="E245" s="113"/>
      <c r="F245" s="113"/>
      <c r="G245" s="113"/>
      <c r="H245" s="113"/>
      <c r="I245" s="113"/>
    </row>
    <row r="246" customFormat="false" ht="15" hidden="false" customHeight="true" outlineLevel="0" collapsed="false">
      <c r="A246" s="110" t="s">
        <v>193</v>
      </c>
      <c r="B246" s="110"/>
      <c r="C246" s="110"/>
      <c r="D246" s="110"/>
      <c r="E246" s="110"/>
      <c r="F246" s="110"/>
      <c r="G246" s="110"/>
      <c r="H246" s="110"/>
      <c r="I246" s="110"/>
    </row>
    <row r="247" customFormat="false" ht="27.75" hidden="false" customHeight="true" outlineLevel="0" collapsed="false">
      <c r="A247" s="98" t="s">
        <v>162</v>
      </c>
      <c r="B247" s="98"/>
      <c r="C247" s="98"/>
      <c r="D247" s="98"/>
      <c r="E247" s="98"/>
      <c r="F247" s="98"/>
      <c r="G247" s="98"/>
      <c r="H247" s="98"/>
      <c r="I247" s="98"/>
    </row>
    <row r="248" customFormat="false" ht="13.5" hidden="false" customHeight="true" outlineLevel="0" collapsed="false">
      <c r="A248" s="99" t="s">
        <v>163</v>
      </c>
      <c r="B248" s="99"/>
      <c r="C248" s="99"/>
      <c r="D248" s="99"/>
      <c r="E248" s="99"/>
      <c r="F248" s="99"/>
      <c r="G248" s="99"/>
      <c r="H248" s="99"/>
      <c r="I248" s="99"/>
    </row>
    <row r="249" customFormat="false" ht="12.75" hidden="false" customHeight="true" outlineLevel="0" collapsed="false">
      <c r="A249" s="100" t="s">
        <v>164</v>
      </c>
      <c r="B249" s="100"/>
      <c r="C249" s="100"/>
      <c r="D249" s="100"/>
      <c r="E249" s="100"/>
      <c r="F249" s="100"/>
      <c r="G249" s="100"/>
      <c r="H249" s="100"/>
      <c r="I249" s="100"/>
      <c r="J249" s="114"/>
    </row>
    <row r="250" customFormat="false" ht="25.5" hidden="false" customHeight="true" outlineLevel="0" collapsed="false">
      <c r="A250" s="101" t="s">
        <v>165</v>
      </c>
      <c r="B250" s="101" t="s">
        <v>119</v>
      </c>
      <c r="C250" s="101" t="s">
        <v>166</v>
      </c>
      <c r="D250" s="101" t="s">
        <v>167</v>
      </c>
      <c r="E250" s="101" t="s">
        <v>154</v>
      </c>
      <c r="F250" s="101" t="s">
        <v>168</v>
      </c>
      <c r="G250" s="101" t="s">
        <v>169</v>
      </c>
      <c r="H250" s="101" t="s">
        <v>170</v>
      </c>
      <c r="I250" s="22" t="s">
        <v>171</v>
      </c>
      <c r="J250" s="22" t="s">
        <v>172</v>
      </c>
    </row>
    <row r="251" customFormat="false" ht="21.75" hidden="false" customHeight="true" outlineLevel="0" collapsed="false">
      <c r="A251" s="88" t="n">
        <v>1</v>
      </c>
      <c r="B251" s="102"/>
      <c r="C251" s="102"/>
      <c r="D251" s="102"/>
      <c r="E251" s="102"/>
      <c r="F251" s="102" t="n">
        <v>0</v>
      </c>
      <c r="G251" s="102"/>
      <c r="H251" s="102"/>
      <c r="I251" s="6"/>
      <c r="J251" s="6"/>
    </row>
    <row r="252" customFormat="false" ht="21.75" hidden="false" customHeight="true" outlineLevel="0" collapsed="false">
      <c r="A252" s="88" t="n">
        <v>2</v>
      </c>
      <c r="B252" s="102"/>
      <c r="C252" s="102"/>
      <c r="D252" s="102"/>
      <c r="E252" s="102"/>
      <c r="F252" s="102" t="n">
        <v>0</v>
      </c>
      <c r="G252" s="102"/>
      <c r="H252" s="102"/>
      <c r="I252" s="5"/>
      <c r="J252" s="5"/>
    </row>
    <row r="253" customFormat="false" ht="21.75" hidden="false" customHeight="true" outlineLevel="0" collapsed="false">
      <c r="A253" s="88" t="n">
        <v>3</v>
      </c>
      <c r="B253" s="102"/>
      <c r="C253" s="102"/>
      <c r="D253" s="102"/>
      <c r="E253" s="102"/>
      <c r="F253" s="102" t="n">
        <v>0</v>
      </c>
      <c r="G253" s="102"/>
      <c r="H253" s="102"/>
      <c r="I253" s="6"/>
      <c r="J253" s="6"/>
    </row>
    <row r="254" customFormat="false" ht="21.75" hidden="false" customHeight="true" outlineLevel="0" collapsed="false">
      <c r="A254" s="88" t="n">
        <v>4</v>
      </c>
      <c r="B254" s="102"/>
      <c r="C254" s="102"/>
      <c r="D254" s="102"/>
      <c r="E254" s="102"/>
      <c r="F254" s="102" t="n">
        <v>0</v>
      </c>
      <c r="G254" s="102"/>
      <c r="H254" s="102"/>
      <c r="I254" s="5"/>
      <c r="J254" s="5"/>
    </row>
    <row r="255" customFormat="false" ht="21.75" hidden="false" customHeight="true" outlineLevel="0" collapsed="false">
      <c r="A255" s="88" t="n">
        <v>5</v>
      </c>
      <c r="B255" s="102"/>
      <c r="C255" s="102"/>
      <c r="D255" s="102"/>
      <c r="E255" s="102"/>
      <c r="F255" s="102" t="n">
        <v>0</v>
      </c>
      <c r="G255" s="102"/>
      <c r="H255" s="102"/>
      <c r="I255" s="6"/>
      <c r="J255" s="6"/>
    </row>
    <row r="256" customFormat="false" ht="27.75" hidden="false" customHeight="true" outlineLevel="0" collapsed="false">
      <c r="A256" s="103" t="s">
        <v>173</v>
      </c>
      <c r="B256" s="103"/>
      <c r="C256" s="103"/>
      <c r="D256" s="103"/>
      <c r="E256" s="103"/>
      <c r="F256" s="103"/>
      <c r="G256" s="103"/>
      <c r="H256" s="103"/>
      <c r="I256" s="103"/>
    </row>
    <row r="257" customFormat="false" ht="13.5" hidden="false" customHeight="true" outlineLevel="0" collapsed="false">
      <c r="A257" s="104" t="s">
        <v>174</v>
      </c>
      <c r="B257" s="104"/>
      <c r="C257" s="104"/>
      <c r="D257" s="104"/>
      <c r="E257" s="104"/>
      <c r="F257" s="104"/>
      <c r="G257" s="104"/>
      <c r="H257" s="104"/>
      <c r="I257" s="104"/>
    </row>
    <row r="258" customFormat="false" ht="25.5" hidden="false" customHeight="true" outlineLevel="0" collapsed="false">
      <c r="A258" s="105" t="s">
        <v>165</v>
      </c>
      <c r="B258" s="105" t="s">
        <v>156</v>
      </c>
      <c r="C258" s="105" t="s">
        <v>175</v>
      </c>
      <c r="D258" s="105" t="s">
        <v>176</v>
      </c>
      <c r="E258" s="105" t="s">
        <v>177</v>
      </c>
      <c r="F258" s="105" t="s">
        <v>178</v>
      </c>
      <c r="G258" s="105" t="s">
        <v>154</v>
      </c>
      <c r="H258" s="105" t="s">
        <v>179</v>
      </c>
    </row>
    <row r="259" customFormat="false" ht="21.75" hidden="false" customHeight="true" outlineLevel="0" collapsed="false">
      <c r="A259" s="88" t="n">
        <v>1</v>
      </c>
      <c r="B259" s="102"/>
      <c r="C259" s="102"/>
      <c r="D259" s="102"/>
      <c r="E259" s="102"/>
      <c r="F259" s="102"/>
      <c r="G259" s="102"/>
      <c r="H259" s="102"/>
    </row>
    <row r="260" customFormat="false" ht="21.75" hidden="false" customHeight="true" outlineLevel="0" collapsed="false">
      <c r="A260" s="88" t="n">
        <v>2</v>
      </c>
      <c r="B260" s="102"/>
      <c r="C260" s="102"/>
      <c r="D260" s="102"/>
      <c r="E260" s="102"/>
      <c r="F260" s="102"/>
      <c r="G260" s="102"/>
      <c r="H260" s="102"/>
    </row>
    <row r="261" customFormat="false" ht="21.75" hidden="false" customHeight="true" outlineLevel="0" collapsed="false">
      <c r="A261" s="88" t="n">
        <v>3</v>
      </c>
      <c r="B261" s="102"/>
      <c r="C261" s="102"/>
      <c r="D261" s="102"/>
      <c r="E261" s="102"/>
      <c r="F261" s="102"/>
      <c r="G261" s="102"/>
      <c r="H261" s="102"/>
    </row>
    <row r="262" customFormat="false" ht="21.75" hidden="false" customHeight="true" outlineLevel="0" collapsed="false">
      <c r="A262" s="88" t="n">
        <v>4</v>
      </c>
      <c r="B262" s="102"/>
      <c r="C262" s="102"/>
      <c r="D262" s="102"/>
      <c r="E262" s="102"/>
      <c r="F262" s="102"/>
      <c r="G262" s="102"/>
      <c r="H262" s="102"/>
    </row>
    <row r="263" customFormat="false" ht="27.75" hidden="false" customHeight="true" outlineLevel="0" collapsed="false">
      <c r="A263" s="106" t="s">
        <v>180</v>
      </c>
      <c r="B263" s="106"/>
      <c r="C263" s="106"/>
      <c r="D263" s="106"/>
      <c r="E263" s="106"/>
      <c r="F263" s="106"/>
      <c r="G263" s="106"/>
      <c r="H263" s="106"/>
      <c r="I263" s="106"/>
    </row>
    <row r="264" customFormat="false" ht="13.5" hidden="false" customHeight="true" outlineLevel="0" collapsed="false">
      <c r="A264" s="107" t="s">
        <v>181</v>
      </c>
      <c r="B264" s="107"/>
      <c r="C264" s="107"/>
      <c r="D264" s="107"/>
      <c r="E264" s="107"/>
      <c r="F264" s="107"/>
      <c r="G264" s="107"/>
      <c r="H264" s="107"/>
      <c r="I264" s="107"/>
    </row>
    <row r="265" customFormat="false" ht="25.5" hidden="false" customHeight="true" outlineLevel="0" collapsed="false">
      <c r="A265" s="108" t="s">
        <v>165</v>
      </c>
      <c r="B265" s="108" t="s">
        <v>119</v>
      </c>
      <c r="C265" s="108" t="s">
        <v>182</v>
      </c>
      <c r="D265" s="108" t="s">
        <v>183</v>
      </c>
      <c r="E265" s="108" t="s">
        <v>169</v>
      </c>
      <c r="F265" s="108" t="s">
        <v>184</v>
      </c>
      <c r="G265" s="108" t="s">
        <v>178</v>
      </c>
      <c r="H265" s="108" t="s">
        <v>185</v>
      </c>
    </row>
    <row r="266" customFormat="false" ht="21.75" hidden="false" customHeight="true" outlineLevel="0" collapsed="false">
      <c r="A266" s="88" t="n">
        <v>1</v>
      </c>
      <c r="B266" s="102"/>
      <c r="C266" s="102"/>
      <c r="D266" s="102"/>
      <c r="E266" s="102"/>
      <c r="F266" s="102"/>
      <c r="G266" s="102"/>
      <c r="H266" s="102"/>
    </row>
    <row r="267" customFormat="false" ht="21.75" hidden="false" customHeight="true" outlineLevel="0" collapsed="false">
      <c r="A267" s="88" t="n">
        <v>2</v>
      </c>
      <c r="B267" s="102"/>
      <c r="C267" s="102"/>
      <c r="D267" s="102"/>
      <c r="E267" s="102"/>
      <c r="F267" s="102"/>
      <c r="G267" s="102"/>
      <c r="H267" s="102"/>
    </row>
    <row r="268" customFormat="false" ht="21.75" hidden="false" customHeight="true" outlineLevel="0" collapsed="false">
      <c r="A268" s="88" t="n">
        <v>3</v>
      </c>
      <c r="B268" s="102"/>
      <c r="C268" s="102"/>
      <c r="D268" s="102"/>
      <c r="E268" s="102"/>
      <c r="F268" s="102"/>
      <c r="G268" s="102"/>
      <c r="H268" s="102"/>
    </row>
    <row r="269" customFormat="false" ht="21.75" hidden="false" customHeight="true" outlineLevel="0" collapsed="false">
      <c r="A269" s="88" t="n">
        <v>4</v>
      </c>
      <c r="B269" s="102"/>
      <c r="C269" s="102"/>
      <c r="D269" s="102"/>
      <c r="E269" s="102"/>
      <c r="F269" s="102"/>
      <c r="G269" s="102"/>
      <c r="H269" s="102"/>
    </row>
  </sheetData>
  <mergeCells count="94">
    <mergeCell ref="A1:I1"/>
    <mergeCell ref="A2:I2"/>
    <mergeCell ref="A3:I3"/>
    <mergeCell ref="A4:I4"/>
    <mergeCell ref="A5:H5"/>
    <mergeCell ref="A6:I6"/>
    <mergeCell ref="A7:I7"/>
    <mergeCell ref="A8:I8"/>
    <mergeCell ref="A9:I9"/>
    <mergeCell ref="A16:I16"/>
    <mergeCell ref="A17:I17"/>
    <mergeCell ref="A23:I23"/>
    <mergeCell ref="A24:I24"/>
    <mergeCell ref="A31:I31"/>
    <mergeCell ref="A32:I32"/>
    <mergeCell ref="A33:I33"/>
    <mergeCell ref="A34:I34"/>
    <mergeCell ref="A35:I35"/>
    <mergeCell ref="A42:I42"/>
    <mergeCell ref="A43:I43"/>
    <mergeCell ref="A49:I49"/>
    <mergeCell ref="A50:I50"/>
    <mergeCell ref="A57:I57"/>
    <mergeCell ref="A58:I58"/>
    <mergeCell ref="A59:I59"/>
    <mergeCell ref="A60:I60"/>
    <mergeCell ref="A61:I61"/>
    <mergeCell ref="A68:I68"/>
    <mergeCell ref="A69:I69"/>
    <mergeCell ref="A75:I75"/>
    <mergeCell ref="A76:I76"/>
    <mergeCell ref="A83:I83"/>
    <mergeCell ref="A84:I84"/>
    <mergeCell ref="A85:I85"/>
    <mergeCell ref="A86:I86"/>
    <mergeCell ref="A87:I87"/>
    <mergeCell ref="A94:I94"/>
    <mergeCell ref="A95:I95"/>
    <mergeCell ref="A101:I101"/>
    <mergeCell ref="A102:I102"/>
    <mergeCell ref="A109:I109"/>
    <mergeCell ref="A110:I110"/>
    <mergeCell ref="A111:I111"/>
    <mergeCell ref="A112:I112"/>
    <mergeCell ref="A113:I113"/>
    <mergeCell ref="A120:I120"/>
    <mergeCell ref="A121:I121"/>
    <mergeCell ref="A127:I127"/>
    <mergeCell ref="A128:I128"/>
    <mergeCell ref="A141:H141"/>
    <mergeCell ref="A142:I142"/>
    <mergeCell ref="A143:I143"/>
    <mergeCell ref="A144:I144"/>
    <mergeCell ref="A145:I145"/>
    <mergeCell ref="A152:I152"/>
    <mergeCell ref="A153:I153"/>
    <mergeCell ref="A159:I159"/>
    <mergeCell ref="A160:I160"/>
    <mergeCell ref="A167:I167"/>
    <mergeCell ref="A168:I168"/>
    <mergeCell ref="A169:I169"/>
    <mergeCell ref="A170:I170"/>
    <mergeCell ref="A171:I171"/>
    <mergeCell ref="A178:I178"/>
    <mergeCell ref="A179:I179"/>
    <mergeCell ref="A185:I185"/>
    <mergeCell ref="A186:I186"/>
    <mergeCell ref="A193:I193"/>
    <mergeCell ref="A194:I194"/>
    <mergeCell ref="A195:I195"/>
    <mergeCell ref="A196:I196"/>
    <mergeCell ref="A197:I197"/>
    <mergeCell ref="A204:I204"/>
    <mergeCell ref="A205:I205"/>
    <mergeCell ref="A211:I211"/>
    <mergeCell ref="A212:I212"/>
    <mergeCell ref="A219:I219"/>
    <mergeCell ref="A220:I220"/>
    <mergeCell ref="A221:I221"/>
    <mergeCell ref="A222:I222"/>
    <mergeCell ref="A223:I223"/>
    <mergeCell ref="A230:I230"/>
    <mergeCell ref="A231:I231"/>
    <mergeCell ref="A237:I237"/>
    <mergeCell ref="A238:I238"/>
    <mergeCell ref="A245:I245"/>
    <mergeCell ref="A246:I246"/>
    <mergeCell ref="A247:I247"/>
    <mergeCell ref="A248:I248"/>
    <mergeCell ref="A249:I249"/>
    <mergeCell ref="A256:I256"/>
    <mergeCell ref="A257:I257"/>
    <mergeCell ref="A263:I263"/>
    <mergeCell ref="A264:I26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39.75" hidden="false" customHeight="true" outlineLevel="0" collapsed="false">
      <c r="A1" s="115" t="s">
        <v>207</v>
      </c>
      <c r="B1" s="115"/>
      <c r="C1" s="115"/>
      <c r="D1" s="115"/>
      <c r="E1" s="115"/>
      <c r="F1" s="115"/>
      <c r="G1" s="115"/>
      <c r="H1" s="115"/>
      <c r="I1" s="115"/>
    </row>
  </sheetData>
  <mergeCells count="1">
    <mergeCell ref="A1:I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3" min="3" style="0" width="28"/>
    <col collapsed="false" customWidth="true" hidden="false" outlineLevel="0" max="4" min="4" style="0" width="22"/>
    <col collapsed="false" customWidth="true" hidden="false" outlineLevel="0" max="5" min="5" style="0" width="18"/>
    <col collapsed="false" customWidth="true" hidden="false" outlineLevel="0" max="6" min="6" style="0" width="9"/>
    <col collapsed="false" customWidth="true" hidden="false" outlineLevel="0" max="7" min="7" style="0" width="14"/>
    <col collapsed="false" customWidth="true" hidden="false" outlineLevel="0" max="8" min="8" style="0" width="16"/>
    <col collapsed="false" customWidth="true" hidden="false" outlineLevel="0" max="10" min="9" style="0" width="13"/>
  </cols>
  <sheetData>
    <row r="1" customFormat="false" ht="36" hidden="false" customHeight="true" outlineLevel="0" collapsed="false">
      <c r="A1" s="116" t="s">
        <v>208</v>
      </c>
      <c r="B1" s="116"/>
      <c r="C1" s="116"/>
      <c r="D1" s="116"/>
      <c r="E1" s="116"/>
      <c r="F1" s="116"/>
      <c r="G1" s="116"/>
      <c r="H1" s="116"/>
      <c r="I1" s="116"/>
    </row>
    <row r="2" customFormat="false" ht="9.75" hidden="false" customHeight="true" outlineLevel="0" collapsed="false">
      <c r="A2" s="117"/>
      <c r="B2" s="117"/>
      <c r="C2" s="117"/>
      <c r="D2" s="117"/>
      <c r="E2" s="117"/>
      <c r="F2" s="117"/>
      <c r="G2" s="117"/>
      <c r="H2" s="117"/>
      <c r="I2" s="117"/>
    </row>
    <row r="3" customFormat="false" ht="18" hidden="false" customHeight="true" outlineLevel="0" collapsed="false">
      <c r="A3" s="118" t="s">
        <v>159</v>
      </c>
      <c r="B3" s="118"/>
      <c r="C3" s="118"/>
      <c r="D3" s="118"/>
      <c r="E3" s="118"/>
      <c r="F3" s="118"/>
      <c r="G3" s="118"/>
      <c r="H3" s="118"/>
      <c r="I3" s="118"/>
    </row>
    <row r="4" customFormat="false" ht="15.75" hidden="false" customHeight="true" outlineLevel="0" collapsed="false">
      <c r="A4" s="96" t="s">
        <v>160</v>
      </c>
      <c r="B4" s="96"/>
      <c r="C4" s="96"/>
      <c r="D4" s="96"/>
      <c r="E4" s="96"/>
      <c r="F4" s="96"/>
      <c r="G4" s="96"/>
      <c r="H4" s="96"/>
      <c r="I4" s="96"/>
    </row>
    <row r="5" customFormat="false" ht="19.5" hidden="false" customHeight="true" outlineLevel="0" collapsed="false">
      <c r="A5" s="67" t="s">
        <v>209</v>
      </c>
      <c r="B5" s="67"/>
      <c r="C5" s="67"/>
      <c r="D5" s="67"/>
      <c r="E5" s="67"/>
      <c r="F5" s="67"/>
      <c r="G5" s="67"/>
      <c r="H5" s="67"/>
    </row>
    <row r="6" customFormat="false" ht="33.75" hidden="false" customHeight="true" outlineLevel="0" collapsed="false">
      <c r="A6" s="97" t="s">
        <v>161</v>
      </c>
      <c r="B6" s="97"/>
      <c r="C6" s="97"/>
      <c r="D6" s="97"/>
      <c r="E6" s="97"/>
      <c r="F6" s="97"/>
      <c r="G6" s="97"/>
      <c r="H6" s="97"/>
      <c r="I6" s="97"/>
    </row>
    <row r="7" customFormat="false" ht="27.75" hidden="false" customHeight="true" outlineLevel="0" collapsed="false">
      <c r="A7" s="98" t="s">
        <v>162</v>
      </c>
      <c r="B7" s="98"/>
      <c r="C7" s="98"/>
      <c r="D7" s="98"/>
      <c r="E7" s="98"/>
      <c r="F7" s="98"/>
      <c r="G7" s="98"/>
      <c r="H7" s="98"/>
      <c r="I7" s="98"/>
    </row>
    <row r="8" customFormat="false" ht="13.5" hidden="false" customHeight="true" outlineLevel="0" collapsed="false">
      <c r="A8" s="99" t="s">
        <v>163</v>
      </c>
      <c r="B8" s="99"/>
      <c r="C8" s="99"/>
      <c r="D8" s="99"/>
      <c r="E8" s="99"/>
      <c r="F8" s="99"/>
      <c r="G8" s="99"/>
      <c r="H8" s="99"/>
      <c r="I8" s="99"/>
    </row>
    <row r="9" customFormat="false" ht="12.75" hidden="false" customHeight="true" outlineLevel="0" collapsed="false">
      <c r="A9" s="100" t="s">
        <v>164</v>
      </c>
      <c r="B9" s="100"/>
      <c r="C9" s="100"/>
      <c r="D9" s="100"/>
      <c r="E9" s="100"/>
      <c r="F9" s="100"/>
      <c r="G9" s="100"/>
      <c r="H9" s="100"/>
      <c r="I9" s="100"/>
      <c r="J9" s="114"/>
    </row>
    <row r="10" customFormat="false" ht="25.5" hidden="false" customHeight="true" outlineLevel="0" collapsed="false">
      <c r="A10" s="101" t="s">
        <v>165</v>
      </c>
      <c r="B10" s="101" t="s">
        <v>119</v>
      </c>
      <c r="C10" s="101" t="s">
        <v>166</v>
      </c>
      <c r="D10" s="101" t="s">
        <v>167</v>
      </c>
      <c r="E10" s="101" t="s">
        <v>154</v>
      </c>
      <c r="F10" s="101" t="s">
        <v>168</v>
      </c>
      <c r="G10" s="101" t="s">
        <v>169</v>
      </c>
      <c r="H10" s="101" t="s">
        <v>170</v>
      </c>
      <c r="I10" s="22" t="s">
        <v>171</v>
      </c>
      <c r="J10" s="22" t="s">
        <v>172</v>
      </c>
    </row>
    <row r="11" customFormat="false" ht="21.75" hidden="false" customHeight="true" outlineLevel="0" collapsed="false">
      <c r="A11" s="88" t="n">
        <v>1</v>
      </c>
      <c r="B11" s="102" t="s">
        <v>210</v>
      </c>
      <c r="C11" s="102" t="s">
        <v>211</v>
      </c>
      <c r="D11" s="102" t="n">
        <v>9</v>
      </c>
      <c r="E11" s="102" t="s">
        <v>198</v>
      </c>
      <c r="F11" s="102" t="n">
        <v>9</v>
      </c>
      <c r="G11" s="102"/>
      <c r="H11" s="102"/>
      <c r="I11" s="6"/>
      <c r="J11" s="6"/>
    </row>
    <row r="12" customFormat="false" ht="21.75" hidden="false" customHeight="true" outlineLevel="0" collapsed="false">
      <c r="A12" s="88" t="n">
        <v>2</v>
      </c>
      <c r="B12" s="102"/>
      <c r="C12" s="102"/>
      <c r="D12" s="102"/>
      <c r="E12" s="102"/>
      <c r="F12" s="102" t="n">
        <v>0</v>
      </c>
      <c r="G12" s="102"/>
      <c r="H12" s="102"/>
      <c r="I12" s="5"/>
      <c r="J12" s="5"/>
    </row>
    <row r="13" customFormat="false" ht="21.75" hidden="false" customHeight="true" outlineLevel="0" collapsed="false">
      <c r="A13" s="88" t="n">
        <v>3</v>
      </c>
      <c r="B13" s="102"/>
      <c r="C13" s="102"/>
      <c r="D13" s="102"/>
      <c r="E13" s="102"/>
      <c r="F13" s="102" t="n">
        <v>0</v>
      </c>
      <c r="G13" s="102"/>
      <c r="H13" s="102"/>
      <c r="I13" s="6"/>
      <c r="J13" s="6"/>
    </row>
    <row r="14" customFormat="false" ht="21.75" hidden="false" customHeight="true" outlineLevel="0" collapsed="false">
      <c r="A14" s="88" t="n">
        <v>4</v>
      </c>
      <c r="B14" s="102"/>
      <c r="C14" s="102"/>
      <c r="D14" s="102"/>
      <c r="E14" s="102"/>
      <c r="F14" s="102" t="n">
        <v>0</v>
      </c>
      <c r="G14" s="102"/>
      <c r="H14" s="102"/>
      <c r="I14" s="5"/>
      <c r="J14" s="5"/>
    </row>
    <row r="15" customFormat="false" ht="21.75" hidden="false" customHeight="true" outlineLevel="0" collapsed="false">
      <c r="A15" s="88" t="n">
        <v>5</v>
      </c>
      <c r="B15" s="102"/>
      <c r="C15" s="102"/>
      <c r="D15" s="102"/>
      <c r="E15" s="102"/>
      <c r="F15" s="102" t="n">
        <v>0</v>
      </c>
      <c r="G15" s="102"/>
      <c r="H15" s="102"/>
      <c r="I15" s="6"/>
      <c r="J15" s="6"/>
    </row>
    <row r="16" customFormat="false" ht="27.75" hidden="false" customHeight="true" outlineLevel="0" collapsed="false">
      <c r="A16" s="103" t="s">
        <v>173</v>
      </c>
      <c r="B16" s="103"/>
      <c r="C16" s="103"/>
      <c r="D16" s="103"/>
      <c r="E16" s="103"/>
      <c r="F16" s="103"/>
      <c r="G16" s="103"/>
      <c r="H16" s="103"/>
      <c r="I16" s="103"/>
    </row>
    <row r="17" customFormat="false" ht="13.5" hidden="false" customHeight="true" outlineLevel="0" collapsed="false">
      <c r="A17" s="104" t="s">
        <v>174</v>
      </c>
      <c r="B17" s="104"/>
      <c r="C17" s="104"/>
      <c r="D17" s="104"/>
      <c r="E17" s="104"/>
      <c r="F17" s="104"/>
      <c r="G17" s="104"/>
      <c r="H17" s="104"/>
      <c r="I17" s="104"/>
    </row>
    <row r="18" customFormat="false" ht="25.5" hidden="false" customHeight="true" outlineLevel="0" collapsed="false">
      <c r="A18" s="105" t="s">
        <v>165</v>
      </c>
      <c r="B18" s="105" t="s">
        <v>156</v>
      </c>
      <c r="C18" s="105" t="s">
        <v>175</v>
      </c>
      <c r="D18" s="105" t="s">
        <v>176</v>
      </c>
      <c r="E18" s="105" t="s">
        <v>177</v>
      </c>
      <c r="F18" s="105" t="s">
        <v>178</v>
      </c>
      <c r="G18" s="105" t="s">
        <v>154</v>
      </c>
      <c r="H18" s="105" t="s">
        <v>179</v>
      </c>
    </row>
    <row r="19" customFormat="false" ht="21.75" hidden="false" customHeight="true" outlineLevel="0" collapsed="false">
      <c r="A19" s="88" t="n">
        <v>1</v>
      </c>
      <c r="B19" s="102"/>
      <c r="C19" s="102"/>
      <c r="D19" s="102"/>
      <c r="E19" s="102"/>
      <c r="F19" s="102"/>
      <c r="G19" s="102"/>
      <c r="H19" s="102"/>
    </row>
    <row r="20" customFormat="false" ht="21.75" hidden="false" customHeight="true" outlineLevel="0" collapsed="false">
      <c r="A20" s="88" t="n">
        <v>2</v>
      </c>
      <c r="B20" s="102"/>
      <c r="C20" s="102"/>
      <c r="D20" s="102"/>
      <c r="E20" s="102"/>
      <c r="F20" s="102"/>
      <c r="G20" s="102"/>
      <c r="H20" s="102"/>
    </row>
    <row r="21" customFormat="false" ht="21.75" hidden="false" customHeight="true" outlineLevel="0" collapsed="false">
      <c r="A21" s="88" t="n">
        <v>3</v>
      </c>
      <c r="B21" s="102"/>
      <c r="C21" s="102"/>
      <c r="D21" s="102"/>
      <c r="E21" s="102"/>
      <c r="F21" s="102"/>
      <c r="G21" s="102"/>
      <c r="H21" s="102"/>
    </row>
    <row r="22" customFormat="false" ht="21.75" hidden="false" customHeight="true" outlineLevel="0" collapsed="false">
      <c r="A22" s="88" t="n">
        <v>4</v>
      </c>
      <c r="B22" s="102"/>
      <c r="C22" s="102"/>
      <c r="D22" s="102"/>
      <c r="E22" s="102"/>
      <c r="F22" s="102"/>
      <c r="G22" s="102"/>
      <c r="H22" s="102"/>
    </row>
    <row r="23" customFormat="false" ht="27.75" hidden="false" customHeight="true" outlineLevel="0" collapsed="false">
      <c r="A23" s="106" t="s">
        <v>180</v>
      </c>
      <c r="B23" s="106"/>
      <c r="C23" s="106"/>
      <c r="D23" s="106"/>
      <c r="E23" s="106"/>
      <c r="F23" s="106"/>
      <c r="G23" s="106"/>
      <c r="H23" s="106"/>
      <c r="I23" s="106"/>
    </row>
    <row r="24" customFormat="false" ht="13.5" hidden="false" customHeight="true" outlineLevel="0" collapsed="false">
      <c r="A24" s="107" t="s">
        <v>181</v>
      </c>
      <c r="B24" s="107"/>
      <c r="C24" s="107"/>
      <c r="D24" s="107"/>
      <c r="E24" s="107"/>
      <c r="F24" s="107"/>
      <c r="G24" s="107"/>
      <c r="H24" s="107"/>
      <c r="I24" s="107"/>
    </row>
    <row r="25" customFormat="false" ht="25.5" hidden="false" customHeight="true" outlineLevel="0" collapsed="false">
      <c r="A25" s="108" t="s">
        <v>165</v>
      </c>
      <c r="B25" s="108" t="s">
        <v>119</v>
      </c>
      <c r="C25" s="108" t="s">
        <v>182</v>
      </c>
      <c r="D25" s="108" t="s">
        <v>183</v>
      </c>
      <c r="E25" s="108" t="s">
        <v>169</v>
      </c>
      <c r="F25" s="108" t="s">
        <v>184</v>
      </c>
      <c r="G25" s="108" t="s">
        <v>178</v>
      </c>
      <c r="H25" s="108" t="s">
        <v>185</v>
      </c>
    </row>
    <row r="26" customFormat="false" ht="21.75" hidden="false" customHeight="true" outlineLevel="0" collapsed="false">
      <c r="A26" s="88" t="n">
        <v>1</v>
      </c>
      <c r="B26" s="102"/>
      <c r="C26" s="102"/>
      <c r="D26" s="102"/>
      <c r="E26" s="102"/>
      <c r="F26" s="102"/>
      <c r="G26" s="102"/>
      <c r="H26" s="102"/>
    </row>
    <row r="27" customFormat="false" ht="21.75" hidden="false" customHeight="true" outlineLevel="0" collapsed="false">
      <c r="A27" s="88" t="n">
        <v>2</v>
      </c>
      <c r="B27" s="102"/>
      <c r="C27" s="102"/>
      <c r="D27" s="102"/>
      <c r="E27" s="102"/>
      <c r="F27" s="102"/>
      <c r="G27" s="102"/>
      <c r="H27" s="102"/>
    </row>
    <row r="28" customFormat="false" ht="21.75" hidden="false" customHeight="true" outlineLevel="0" collapsed="false">
      <c r="A28" s="88" t="n">
        <v>3</v>
      </c>
      <c r="B28" s="102"/>
      <c r="C28" s="102"/>
      <c r="D28" s="102"/>
      <c r="E28" s="102"/>
      <c r="F28" s="102"/>
      <c r="G28" s="102"/>
      <c r="H28" s="102"/>
    </row>
    <row r="29" customFormat="false" ht="21.75" hidden="false" customHeight="true" outlineLevel="0" collapsed="false">
      <c r="A29" s="88" t="n">
        <v>4</v>
      </c>
      <c r="B29" s="102"/>
      <c r="C29" s="102"/>
      <c r="D29" s="102"/>
      <c r="E29" s="102"/>
      <c r="F29" s="102"/>
      <c r="G29" s="102"/>
      <c r="H29" s="102"/>
    </row>
    <row r="31" customFormat="false" ht="33.75" hidden="false" customHeight="true" outlineLevel="0" collapsed="false">
      <c r="A31" s="109" t="s">
        <v>186</v>
      </c>
      <c r="B31" s="109"/>
      <c r="C31" s="109"/>
      <c r="D31" s="109"/>
      <c r="E31" s="109"/>
      <c r="F31" s="109"/>
      <c r="G31" s="109"/>
      <c r="H31" s="109"/>
      <c r="I31" s="109"/>
    </row>
    <row r="32" customFormat="false" ht="15" hidden="false" customHeight="true" outlineLevel="0" collapsed="false">
      <c r="A32" s="110" t="s">
        <v>187</v>
      </c>
      <c r="B32" s="110"/>
      <c r="C32" s="110"/>
      <c r="D32" s="110"/>
      <c r="E32" s="110"/>
      <c r="F32" s="110"/>
      <c r="G32" s="110"/>
      <c r="H32" s="110"/>
      <c r="I32" s="110"/>
    </row>
    <row r="33" customFormat="false" ht="27.75" hidden="false" customHeight="true" outlineLevel="0" collapsed="false">
      <c r="A33" s="98" t="s">
        <v>162</v>
      </c>
      <c r="B33" s="98"/>
      <c r="C33" s="98"/>
      <c r="D33" s="98"/>
      <c r="E33" s="98"/>
      <c r="F33" s="98"/>
      <c r="G33" s="98"/>
      <c r="H33" s="98"/>
      <c r="I33" s="98"/>
    </row>
    <row r="34" customFormat="false" ht="13.5" hidden="false" customHeight="true" outlineLevel="0" collapsed="false">
      <c r="A34" s="99" t="s">
        <v>163</v>
      </c>
      <c r="B34" s="99"/>
      <c r="C34" s="99"/>
      <c r="D34" s="99"/>
      <c r="E34" s="99"/>
      <c r="F34" s="99"/>
      <c r="G34" s="99"/>
      <c r="H34" s="99"/>
      <c r="I34" s="99"/>
    </row>
    <row r="35" customFormat="false" ht="12.75" hidden="false" customHeight="true" outlineLevel="0" collapsed="false">
      <c r="A35" s="100" t="s">
        <v>164</v>
      </c>
      <c r="B35" s="100"/>
      <c r="C35" s="100"/>
      <c r="D35" s="100"/>
      <c r="E35" s="100"/>
      <c r="F35" s="100"/>
      <c r="G35" s="100"/>
      <c r="H35" s="100"/>
      <c r="I35" s="100"/>
      <c r="J35" s="114"/>
    </row>
    <row r="36" customFormat="false" ht="25.5" hidden="false" customHeight="true" outlineLevel="0" collapsed="false">
      <c r="A36" s="101" t="s">
        <v>165</v>
      </c>
      <c r="B36" s="101" t="s">
        <v>119</v>
      </c>
      <c r="C36" s="101" t="s">
        <v>166</v>
      </c>
      <c r="D36" s="101" t="s">
        <v>167</v>
      </c>
      <c r="E36" s="101" t="s">
        <v>154</v>
      </c>
      <c r="F36" s="101" t="s">
        <v>168</v>
      </c>
      <c r="G36" s="101" t="s">
        <v>169</v>
      </c>
      <c r="H36" s="101" t="s">
        <v>170</v>
      </c>
      <c r="I36" s="22" t="s">
        <v>171</v>
      </c>
      <c r="J36" s="22" t="s">
        <v>172</v>
      </c>
    </row>
    <row r="37" customFormat="false" ht="21.75" hidden="false" customHeight="true" outlineLevel="0" collapsed="false">
      <c r="A37" s="88" t="n">
        <v>1</v>
      </c>
      <c r="B37" s="102"/>
      <c r="C37" s="102"/>
      <c r="D37" s="102"/>
      <c r="E37" s="102"/>
      <c r="F37" s="102" t="n">
        <v>0</v>
      </c>
      <c r="G37" s="102"/>
      <c r="H37" s="102"/>
      <c r="I37" s="6"/>
      <c r="J37" s="6"/>
    </row>
    <row r="38" customFormat="false" ht="21.75" hidden="false" customHeight="true" outlineLevel="0" collapsed="false">
      <c r="A38" s="88" t="n">
        <v>2</v>
      </c>
      <c r="B38" s="102"/>
      <c r="C38" s="102"/>
      <c r="D38" s="102"/>
      <c r="E38" s="102"/>
      <c r="F38" s="102" t="n">
        <v>0</v>
      </c>
      <c r="G38" s="102"/>
      <c r="H38" s="102"/>
      <c r="I38" s="5"/>
      <c r="J38" s="5"/>
    </row>
    <row r="39" customFormat="false" ht="21.75" hidden="false" customHeight="true" outlineLevel="0" collapsed="false">
      <c r="A39" s="88" t="n">
        <v>3</v>
      </c>
      <c r="B39" s="102"/>
      <c r="C39" s="102"/>
      <c r="D39" s="102"/>
      <c r="E39" s="102"/>
      <c r="F39" s="102" t="n">
        <v>0</v>
      </c>
      <c r="G39" s="102"/>
      <c r="H39" s="102"/>
      <c r="I39" s="6"/>
      <c r="J39" s="6"/>
    </row>
    <row r="40" customFormat="false" ht="21.75" hidden="false" customHeight="true" outlineLevel="0" collapsed="false">
      <c r="A40" s="88" t="n">
        <v>4</v>
      </c>
      <c r="B40" s="102"/>
      <c r="C40" s="102"/>
      <c r="D40" s="102"/>
      <c r="E40" s="102"/>
      <c r="F40" s="102" t="n">
        <v>0</v>
      </c>
      <c r="G40" s="102"/>
      <c r="H40" s="102"/>
      <c r="I40" s="5"/>
      <c r="J40" s="5"/>
    </row>
    <row r="41" customFormat="false" ht="21.75" hidden="false" customHeight="true" outlineLevel="0" collapsed="false">
      <c r="A41" s="88" t="n">
        <v>5</v>
      </c>
      <c r="B41" s="102"/>
      <c r="C41" s="102"/>
      <c r="D41" s="102"/>
      <c r="E41" s="102"/>
      <c r="F41" s="102" t="n">
        <v>0</v>
      </c>
      <c r="G41" s="102"/>
      <c r="H41" s="102"/>
      <c r="I41" s="6"/>
      <c r="J41" s="6"/>
    </row>
    <row r="42" customFormat="false" ht="27.75" hidden="false" customHeight="true" outlineLevel="0" collapsed="false">
      <c r="A42" s="103" t="s">
        <v>173</v>
      </c>
      <c r="B42" s="103"/>
      <c r="C42" s="103"/>
      <c r="D42" s="103"/>
      <c r="E42" s="103"/>
      <c r="F42" s="103"/>
      <c r="G42" s="103"/>
      <c r="H42" s="103"/>
      <c r="I42" s="103"/>
    </row>
    <row r="43" customFormat="false" ht="13.5" hidden="false" customHeight="true" outlineLevel="0" collapsed="false">
      <c r="A43" s="104" t="s">
        <v>174</v>
      </c>
      <c r="B43" s="104"/>
      <c r="C43" s="104"/>
      <c r="D43" s="104"/>
      <c r="E43" s="104"/>
      <c r="F43" s="104"/>
      <c r="G43" s="104"/>
      <c r="H43" s="104"/>
      <c r="I43" s="104"/>
    </row>
    <row r="44" customFormat="false" ht="25.5" hidden="false" customHeight="true" outlineLevel="0" collapsed="false">
      <c r="A44" s="105" t="s">
        <v>165</v>
      </c>
      <c r="B44" s="105" t="s">
        <v>156</v>
      </c>
      <c r="C44" s="105" t="s">
        <v>175</v>
      </c>
      <c r="D44" s="105" t="s">
        <v>176</v>
      </c>
      <c r="E44" s="105" t="s">
        <v>177</v>
      </c>
      <c r="F44" s="105" t="s">
        <v>178</v>
      </c>
      <c r="G44" s="105" t="s">
        <v>154</v>
      </c>
      <c r="H44" s="105" t="s">
        <v>179</v>
      </c>
    </row>
    <row r="45" customFormat="false" ht="21.75" hidden="false" customHeight="true" outlineLevel="0" collapsed="false">
      <c r="A45" s="88" t="n">
        <v>1</v>
      </c>
      <c r="B45" s="102"/>
      <c r="C45" s="102"/>
      <c r="D45" s="102"/>
      <c r="E45" s="102"/>
      <c r="F45" s="102"/>
      <c r="G45" s="102"/>
      <c r="H45" s="102"/>
    </row>
    <row r="46" customFormat="false" ht="21.75" hidden="false" customHeight="true" outlineLevel="0" collapsed="false">
      <c r="A46" s="88" t="n">
        <v>2</v>
      </c>
      <c r="B46" s="102"/>
      <c r="C46" s="102"/>
      <c r="D46" s="102"/>
      <c r="E46" s="102"/>
      <c r="F46" s="102"/>
      <c r="G46" s="102"/>
      <c r="H46" s="102"/>
    </row>
    <row r="47" customFormat="false" ht="21.75" hidden="false" customHeight="true" outlineLevel="0" collapsed="false">
      <c r="A47" s="88" t="n">
        <v>3</v>
      </c>
      <c r="B47" s="102"/>
      <c r="C47" s="102"/>
      <c r="D47" s="102"/>
      <c r="E47" s="102"/>
      <c r="F47" s="102"/>
      <c r="G47" s="102"/>
      <c r="H47" s="102"/>
    </row>
    <row r="48" customFormat="false" ht="21.75" hidden="false" customHeight="true" outlineLevel="0" collapsed="false">
      <c r="A48" s="88" t="n">
        <v>4</v>
      </c>
      <c r="B48" s="102"/>
      <c r="C48" s="102"/>
      <c r="D48" s="102"/>
      <c r="E48" s="102"/>
      <c r="F48" s="102"/>
      <c r="G48" s="102"/>
      <c r="H48" s="102"/>
    </row>
    <row r="49" customFormat="false" ht="27.75" hidden="false" customHeight="true" outlineLevel="0" collapsed="false">
      <c r="A49" s="106" t="s">
        <v>180</v>
      </c>
      <c r="B49" s="106"/>
      <c r="C49" s="106"/>
      <c r="D49" s="106"/>
      <c r="E49" s="106"/>
      <c r="F49" s="106"/>
      <c r="G49" s="106"/>
      <c r="H49" s="106"/>
      <c r="I49" s="106"/>
    </row>
    <row r="50" customFormat="false" ht="13.5" hidden="false" customHeight="true" outlineLevel="0" collapsed="false">
      <c r="A50" s="107" t="s">
        <v>181</v>
      </c>
      <c r="B50" s="107"/>
      <c r="C50" s="107"/>
      <c r="D50" s="107"/>
      <c r="E50" s="107"/>
      <c r="F50" s="107"/>
      <c r="G50" s="107"/>
      <c r="H50" s="107"/>
      <c r="I50" s="107"/>
    </row>
    <row r="51" customFormat="false" ht="25.5" hidden="false" customHeight="true" outlineLevel="0" collapsed="false">
      <c r="A51" s="108" t="s">
        <v>165</v>
      </c>
      <c r="B51" s="108" t="s">
        <v>119</v>
      </c>
      <c r="C51" s="108" t="s">
        <v>182</v>
      </c>
      <c r="D51" s="108" t="s">
        <v>183</v>
      </c>
      <c r="E51" s="108" t="s">
        <v>169</v>
      </c>
      <c r="F51" s="108" t="s">
        <v>184</v>
      </c>
      <c r="G51" s="108" t="s">
        <v>178</v>
      </c>
      <c r="H51" s="108" t="s">
        <v>185</v>
      </c>
    </row>
    <row r="52" customFormat="false" ht="21.75" hidden="false" customHeight="true" outlineLevel="0" collapsed="false">
      <c r="A52" s="88" t="n">
        <v>1</v>
      </c>
      <c r="B52" s="102"/>
      <c r="C52" s="102"/>
      <c r="D52" s="102"/>
      <c r="E52" s="102"/>
      <c r="F52" s="102"/>
      <c r="G52" s="102"/>
      <c r="H52" s="102"/>
    </row>
    <row r="53" customFormat="false" ht="21.75" hidden="false" customHeight="true" outlineLevel="0" collapsed="false">
      <c r="A53" s="88" t="n">
        <v>2</v>
      </c>
      <c r="B53" s="102"/>
      <c r="C53" s="102"/>
      <c r="D53" s="102"/>
      <c r="E53" s="102"/>
      <c r="F53" s="102"/>
      <c r="G53" s="102"/>
      <c r="H53" s="102"/>
    </row>
    <row r="54" customFormat="false" ht="21.75" hidden="false" customHeight="true" outlineLevel="0" collapsed="false">
      <c r="A54" s="88" t="n">
        <v>3</v>
      </c>
      <c r="B54" s="102"/>
      <c r="C54" s="102"/>
      <c r="D54" s="102"/>
      <c r="E54" s="102"/>
      <c r="F54" s="102"/>
      <c r="G54" s="102"/>
      <c r="H54" s="102"/>
    </row>
    <row r="55" customFormat="false" ht="21.75" hidden="false" customHeight="true" outlineLevel="0" collapsed="false">
      <c r="A55" s="88" t="n">
        <v>4</v>
      </c>
      <c r="B55" s="102"/>
      <c r="C55" s="102"/>
      <c r="D55" s="102"/>
      <c r="E55" s="102"/>
      <c r="F55" s="102"/>
      <c r="G55" s="102"/>
      <c r="H55" s="102"/>
    </row>
    <row r="57" customFormat="false" ht="33.75" hidden="false" customHeight="true" outlineLevel="0" collapsed="false">
      <c r="A57" s="111" t="s">
        <v>188</v>
      </c>
      <c r="B57" s="111"/>
      <c r="C57" s="111"/>
      <c r="D57" s="111"/>
      <c r="E57" s="111"/>
      <c r="F57" s="111"/>
      <c r="G57" s="111"/>
      <c r="H57" s="111"/>
      <c r="I57" s="111"/>
    </row>
    <row r="58" customFormat="false" ht="15" hidden="false" customHeight="true" outlineLevel="0" collapsed="false">
      <c r="A58" s="110" t="s">
        <v>189</v>
      </c>
      <c r="B58" s="110"/>
      <c r="C58" s="110"/>
      <c r="D58" s="110"/>
      <c r="E58" s="110"/>
      <c r="F58" s="110"/>
      <c r="G58" s="110"/>
      <c r="H58" s="110"/>
      <c r="I58" s="110"/>
    </row>
    <row r="59" customFormat="false" ht="27.75" hidden="false" customHeight="true" outlineLevel="0" collapsed="false">
      <c r="A59" s="98" t="s">
        <v>162</v>
      </c>
      <c r="B59" s="98"/>
      <c r="C59" s="98"/>
      <c r="D59" s="98"/>
      <c r="E59" s="98"/>
      <c r="F59" s="98"/>
      <c r="G59" s="98"/>
      <c r="H59" s="98"/>
      <c r="I59" s="98"/>
    </row>
    <row r="60" customFormat="false" ht="13.5" hidden="false" customHeight="true" outlineLevel="0" collapsed="false">
      <c r="A60" s="99" t="s">
        <v>163</v>
      </c>
      <c r="B60" s="99"/>
      <c r="C60" s="99"/>
      <c r="D60" s="99"/>
      <c r="E60" s="99"/>
      <c r="F60" s="99"/>
      <c r="G60" s="99"/>
      <c r="H60" s="99"/>
      <c r="I60" s="99"/>
    </row>
    <row r="61" customFormat="false" ht="12.75" hidden="false" customHeight="true" outlineLevel="0" collapsed="false">
      <c r="A61" s="100" t="s">
        <v>164</v>
      </c>
      <c r="B61" s="100"/>
      <c r="C61" s="100"/>
      <c r="D61" s="100"/>
      <c r="E61" s="100"/>
      <c r="F61" s="100"/>
      <c r="G61" s="100"/>
      <c r="H61" s="100"/>
      <c r="I61" s="100"/>
      <c r="J61" s="114"/>
    </row>
    <row r="62" customFormat="false" ht="25.5" hidden="false" customHeight="true" outlineLevel="0" collapsed="false">
      <c r="A62" s="101" t="s">
        <v>165</v>
      </c>
      <c r="B62" s="101" t="s">
        <v>119</v>
      </c>
      <c r="C62" s="101" t="s">
        <v>166</v>
      </c>
      <c r="D62" s="101" t="s">
        <v>167</v>
      </c>
      <c r="E62" s="101" t="s">
        <v>154</v>
      </c>
      <c r="F62" s="101" t="s">
        <v>168</v>
      </c>
      <c r="G62" s="101" t="s">
        <v>169</v>
      </c>
      <c r="H62" s="101" t="s">
        <v>170</v>
      </c>
      <c r="I62" s="22" t="s">
        <v>171</v>
      </c>
      <c r="J62" s="22" t="s">
        <v>172</v>
      </c>
    </row>
    <row r="63" customFormat="false" ht="21.75" hidden="false" customHeight="true" outlineLevel="0" collapsed="false">
      <c r="A63" s="88" t="n">
        <v>1</v>
      </c>
      <c r="B63" s="102"/>
      <c r="C63" s="102"/>
      <c r="D63" s="102"/>
      <c r="E63" s="102"/>
      <c r="F63" s="102" t="n">
        <v>0</v>
      </c>
      <c r="G63" s="102"/>
      <c r="H63" s="102"/>
      <c r="I63" s="6"/>
      <c r="J63" s="6"/>
    </row>
    <row r="64" customFormat="false" ht="21.75" hidden="false" customHeight="true" outlineLevel="0" collapsed="false">
      <c r="A64" s="88" t="n">
        <v>2</v>
      </c>
      <c r="B64" s="102"/>
      <c r="C64" s="102"/>
      <c r="D64" s="102"/>
      <c r="E64" s="102"/>
      <c r="F64" s="102" t="n">
        <v>0</v>
      </c>
      <c r="G64" s="102"/>
      <c r="H64" s="102"/>
      <c r="I64" s="5"/>
      <c r="J64" s="5"/>
    </row>
    <row r="65" customFormat="false" ht="21.75" hidden="false" customHeight="true" outlineLevel="0" collapsed="false">
      <c r="A65" s="88" t="n">
        <v>3</v>
      </c>
      <c r="B65" s="102"/>
      <c r="C65" s="102"/>
      <c r="D65" s="102"/>
      <c r="E65" s="102"/>
      <c r="F65" s="102" t="n">
        <v>0</v>
      </c>
      <c r="G65" s="102"/>
      <c r="H65" s="102"/>
      <c r="I65" s="6"/>
      <c r="J65" s="6"/>
    </row>
    <row r="66" customFormat="false" ht="21.75" hidden="false" customHeight="true" outlineLevel="0" collapsed="false">
      <c r="A66" s="88" t="n">
        <v>4</v>
      </c>
      <c r="B66" s="102"/>
      <c r="C66" s="102"/>
      <c r="D66" s="102"/>
      <c r="E66" s="102"/>
      <c r="F66" s="102" t="n">
        <v>0</v>
      </c>
      <c r="G66" s="102"/>
      <c r="H66" s="102"/>
      <c r="I66" s="5"/>
      <c r="J66" s="5"/>
    </row>
    <row r="67" customFormat="false" ht="21.75" hidden="false" customHeight="true" outlineLevel="0" collapsed="false">
      <c r="A67" s="88" t="n">
        <v>5</v>
      </c>
      <c r="B67" s="102"/>
      <c r="C67" s="102"/>
      <c r="D67" s="102"/>
      <c r="E67" s="102"/>
      <c r="F67" s="102" t="n">
        <v>0</v>
      </c>
      <c r="G67" s="102"/>
      <c r="H67" s="102"/>
      <c r="I67" s="6"/>
      <c r="J67" s="6"/>
    </row>
    <row r="68" customFormat="false" ht="27.75" hidden="false" customHeight="true" outlineLevel="0" collapsed="false">
      <c r="A68" s="103" t="s">
        <v>173</v>
      </c>
      <c r="B68" s="103"/>
      <c r="C68" s="103"/>
      <c r="D68" s="103"/>
      <c r="E68" s="103"/>
      <c r="F68" s="103"/>
      <c r="G68" s="103"/>
      <c r="H68" s="103"/>
      <c r="I68" s="103"/>
    </row>
    <row r="69" customFormat="false" ht="13.5" hidden="false" customHeight="true" outlineLevel="0" collapsed="false">
      <c r="A69" s="104" t="s">
        <v>174</v>
      </c>
      <c r="B69" s="104"/>
      <c r="C69" s="104"/>
      <c r="D69" s="104"/>
      <c r="E69" s="104"/>
      <c r="F69" s="104"/>
      <c r="G69" s="104"/>
      <c r="H69" s="104"/>
      <c r="I69" s="104"/>
    </row>
    <row r="70" customFormat="false" ht="25.5" hidden="false" customHeight="true" outlineLevel="0" collapsed="false">
      <c r="A70" s="105" t="s">
        <v>165</v>
      </c>
      <c r="B70" s="105" t="s">
        <v>156</v>
      </c>
      <c r="C70" s="105" t="s">
        <v>175</v>
      </c>
      <c r="D70" s="105" t="s">
        <v>176</v>
      </c>
      <c r="E70" s="105" t="s">
        <v>177</v>
      </c>
      <c r="F70" s="105" t="s">
        <v>178</v>
      </c>
      <c r="G70" s="105" t="s">
        <v>154</v>
      </c>
      <c r="H70" s="105" t="s">
        <v>179</v>
      </c>
    </row>
    <row r="71" customFormat="false" ht="21.75" hidden="false" customHeight="true" outlineLevel="0" collapsed="false">
      <c r="A71" s="88" t="n">
        <v>1</v>
      </c>
      <c r="B71" s="102"/>
      <c r="C71" s="102"/>
      <c r="D71" s="102"/>
      <c r="E71" s="102"/>
      <c r="F71" s="102"/>
      <c r="G71" s="102"/>
      <c r="H71" s="102"/>
    </row>
    <row r="72" customFormat="false" ht="21.75" hidden="false" customHeight="true" outlineLevel="0" collapsed="false">
      <c r="A72" s="88" t="n">
        <v>2</v>
      </c>
      <c r="B72" s="102"/>
      <c r="C72" s="102"/>
      <c r="D72" s="102"/>
      <c r="E72" s="102"/>
      <c r="F72" s="102"/>
      <c r="G72" s="102"/>
      <c r="H72" s="102"/>
    </row>
    <row r="73" customFormat="false" ht="21.75" hidden="false" customHeight="true" outlineLevel="0" collapsed="false">
      <c r="A73" s="88" t="n">
        <v>3</v>
      </c>
      <c r="B73" s="102"/>
      <c r="C73" s="102"/>
      <c r="D73" s="102"/>
      <c r="E73" s="102"/>
      <c r="F73" s="102"/>
      <c r="G73" s="102"/>
      <c r="H73" s="102"/>
    </row>
    <row r="74" customFormat="false" ht="21.75" hidden="false" customHeight="true" outlineLevel="0" collapsed="false">
      <c r="A74" s="88" t="n">
        <v>4</v>
      </c>
      <c r="B74" s="102"/>
      <c r="C74" s="102"/>
      <c r="D74" s="102"/>
      <c r="E74" s="102"/>
      <c r="F74" s="102"/>
      <c r="G74" s="102"/>
      <c r="H74" s="102"/>
    </row>
    <row r="75" customFormat="false" ht="27.75" hidden="false" customHeight="true" outlineLevel="0" collapsed="false">
      <c r="A75" s="106" t="s">
        <v>180</v>
      </c>
      <c r="B75" s="106"/>
      <c r="C75" s="106"/>
      <c r="D75" s="106"/>
      <c r="E75" s="106"/>
      <c r="F75" s="106"/>
      <c r="G75" s="106"/>
      <c r="H75" s="106"/>
      <c r="I75" s="106"/>
    </row>
    <row r="76" customFormat="false" ht="13.5" hidden="false" customHeight="true" outlineLevel="0" collapsed="false">
      <c r="A76" s="107" t="s">
        <v>181</v>
      </c>
      <c r="B76" s="107"/>
      <c r="C76" s="107"/>
      <c r="D76" s="107"/>
      <c r="E76" s="107"/>
      <c r="F76" s="107"/>
      <c r="G76" s="107"/>
      <c r="H76" s="107"/>
      <c r="I76" s="107"/>
    </row>
    <row r="77" customFormat="false" ht="25.5" hidden="false" customHeight="true" outlineLevel="0" collapsed="false">
      <c r="A77" s="108" t="s">
        <v>165</v>
      </c>
      <c r="B77" s="108" t="s">
        <v>119</v>
      </c>
      <c r="C77" s="108" t="s">
        <v>182</v>
      </c>
      <c r="D77" s="108" t="s">
        <v>183</v>
      </c>
      <c r="E77" s="108" t="s">
        <v>169</v>
      </c>
      <c r="F77" s="108" t="s">
        <v>184</v>
      </c>
      <c r="G77" s="108" t="s">
        <v>178</v>
      </c>
      <c r="H77" s="108" t="s">
        <v>185</v>
      </c>
    </row>
    <row r="78" customFormat="false" ht="21.75" hidden="false" customHeight="true" outlineLevel="0" collapsed="false">
      <c r="A78" s="88" t="n">
        <v>1</v>
      </c>
      <c r="B78" s="102"/>
      <c r="C78" s="102"/>
      <c r="D78" s="102"/>
      <c r="E78" s="102"/>
      <c r="F78" s="102"/>
      <c r="G78" s="102"/>
      <c r="H78" s="102"/>
    </row>
    <row r="79" customFormat="false" ht="21.75" hidden="false" customHeight="true" outlineLevel="0" collapsed="false">
      <c r="A79" s="88" t="n">
        <v>2</v>
      </c>
      <c r="B79" s="102"/>
      <c r="C79" s="102"/>
      <c r="D79" s="102"/>
      <c r="E79" s="102"/>
      <c r="F79" s="102"/>
      <c r="G79" s="102"/>
      <c r="H79" s="102"/>
    </row>
    <row r="80" customFormat="false" ht="21.75" hidden="false" customHeight="true" outlineLevel="0" collapsed="false">
      <c r="A80" s="88" t="n">
        <v>3</v>
      </c>
      <c r="B80" s="102"/>
      <c r="C80" s="102"/>
      <c r="D80" s="102"/>
      <c r="E80" s="102"/>
      <c r="F80" s="102"/>
      <c r="G80" s="102"/>
      <c r="H80" s="102"/>
    </row>
    <row r="81" customFormat="false" ht="21.75" hidden="false" customHeight="true" outlineLevel="0" collapsed="false">
      <c r="A81" s="88" t="n">
        <v>4</v>
      </c>
      <c r="B81" s="102"/>
      <c r="C81" s="102"/>
      <c r="D81" s="102"/>
      <c r="E81" s="102"/>
      <c r="F81" s="102"/>
      <c r="G81" s="102"/>
      <c r="H81" s="102"/>
    </row>
    <row r="83" customFormat="false" ht="33.75" hidden="false" customHeight="true" outlineLevel="0" collapsed="false">
      <c r="A83" s="112" t="s">
        <v>190</v>
      </c>
      <c r="B83" s="112"/>
      <c r="C83" s="112"/>
      <c r="D83" s="112"/>
      <c r="E83" s="112"/>
      <c r="F83" s="112"/>
      <c r="G83" s="112"/>
      <c r="H83" s="112"/>
      <c r="I83" s="112"/>
    </row>
    <row r="84" customFormat="false" ht="15" hidden="false" customHeight="true" outlineLevel="0" collapsed="false">
      <c r="A84" s="110" t="s">
        <v>191</v>
      </c>
      <c r="B84" s="110"/>
      <c r="C84" s="110"/>
      <c r="D84" s="110"/>
      <c r="E84" s="110"/>
      <c r="F84" s="110"/>
      <c r="G84" s="110"/>
      <c r="H84" s="110"/>
      <c r="I84" s="110"/>
    </row>
    <row r="85" customFormat="false" ht="27.75" hidden="false" customHeight="true" outlineLevel="0" collapsed="false">
      <c r="A85" s="98" t="s">
        <v>162</v>
      </c>
      <c r="B85" s="98"/>
      <c r="C85" s="98"/>
      <c r="D85" s="98"/>
      <c r="E85" s="98"/>
      <c r="F85" s="98"/>
      <c r="G85" s="98"/>
      <c r="H85" s="98"/>
      <c r="I85" s="98"/>
    </row>
    <row r="86" customFormat="false" ht="13.5" hidden="false" customHeight="true" outlineLevel="0" collapsed="false">
      <c r="A86" s="99" t="s">
        <v>163</v>
      </c>
      <c r="B86" s="99"/>
      <c r="C86" s="99"/>
      <c r="D86" s="99"/>
      <c r="E86" s="99"/>
      <c r="F86" s="99"/>
      <c r="G86" s="99"/>
      <c r="H86" s="99"/>
      <c r="I86" s="99"/>
    </row>
    <row r="87" customFormat="false" ht="12.75" hidden="false" customHeight="true" outlineLevel="0" collapsed="false">
      <c r="A87" s="100" t="s">
        <v>164</v>
      </c>
      <c r="B87" s="100"/>
      <c r="C87" s="100"/>
      <c r="D87" s="100"/>
      <c r="E87" s="100"/>
      <c r="F87" s="100"/>
      <c r="G87" s="100"/>
      <c r="H87" s="100"/>
      <c r="I87" s="100"/>
      <c r="J87" s="114"/>
    </row>
    <row r="88" customFormat="false" ht="25.5" hidden="false" customHeight="true" outlineLevel="0" collapsed="false">
      <c r="A88" s="101" t="s">
        <v>165</v>
      </c>
      <c r="B88" s="101" t="s">
        <v>119</v>
      </c>
      <c r="C88" s="101" t="s">
        <v>166</v>
      </c>
      <c r="D88" s="101" t="s">
        <v>167</v>
      </c>
      <c r="E88" s="101" t="s">
        <v>154</v>
      </c>
      <c r="F88" s="101" t="s">
        <v>168</v>
      </c>
      <c r="G88" s="101" t="s">
        <v>169</v>
      </c>
      <c r="H88" s="101" t="s">
        <v>170</v>
      </c>
      <c r="I88" s="22" t="s">
        <v>171</v>
      </c>
      <c r="J88" s="22" t="s">
        <v>172</v>
      </c>
    </row>
    <row r="89" customFormat="false" ht="21.75" hidden="false" customHeight="true" outlineLevel="0" collapsed="false">
      <c r="A89" s="88" t="n">
        <v>1</v>
      </c>
      <c r="B89" s="102"/>
      <c r="C89" s="102"/>
      <c r="D89" s="102"/>
      <c r="E89" s="102"/>
      <c r="F89" s="102" t="n">
        <v>0</v>
      </c>
      <c r="G89" s="102"/>
      <c r="H89" s="102"/>
      <c r="I89" s="6"/>
      <c r="J89" s="6"/>
    </row>
    <row r="90" customFormat="false" ht="21.75" hidden="false" customHeight="true" outlineLevel="0" collapsed="false">
      <c r="A90" s="88" t="n">
        <v>2</v>
      </c>
      <c r="B90" s="102"/>
      <c r="C90" s="102"/>
      <c r="D90" s="102"/>
      <c r="E90" s="102"/>
      <c r="F90" s="102" t="n">
        <v>0</v>
      </c>
      <c r="G90" s="102"/>
      <c r="H90" s="102"/>
      <c r="I90" s="5"/>
      <c r="J90" s="5"/>
    </row>
    <row r="91" customFormat="false" ht="21.75" hidden="false" customHeight="true" outlineLevel="0" collapsed="false">
      <c r="A91" s="88" t="n">
        <v>3</v>
      </c>
      <c r="B91" s="102"/>
      <c r="C91" s="102"/>
      <c r="D91" s="102"/>
      <c r="E91" s="102"/>
      <c r="F91" s="102" t="n">
        <v>0</v>
      </c>
      <c r="G91" s="102"/>
      <c r="H91" s="102"/>
      <c r="I91" s="6"/>
      <c r="J91" s="6"/>
    </row>
    <row r="92" customFormat="false" ht="21.75" hidden="false" customHeight="true" outlineLevel="0" collapsed="false">
      <c r="A92" s="88" t="n">
        <v>4</v>
      </c>
      <c r="B92" s="102"/>
      <c r="C92" s="102"/>
      <c r="D92" s="102"/>
      <c r="E92" s="102"/>
      <c r="F92" s="102" t="n">
        <v>0</v>
      </c>
      <c r="G92" s="102"/>
      <c r="H92" s="102"/>
      <c r="I92" s="5"/>
      <c r="J92" s="5"/>
    </row>
    <row r="93" customFormat="false" ht="21.75" hidden="false" customHeight="true" outlineLevel="0" collapsed="false">
      <c r="A93" s="88" t="n">
        <v>5</v>
      </c>
      <c r="B93" s="102"/>
      <c r="C93" s="102"/>
      <c r="D93" s="102"/>
      <c r="E93" s="102"/>
      <c r="F93" s="102" t="n">
        <v>0</v>
      </c>
      <c r="G93" s="102"/>
      <c r="H93" s="102"/>
      <c r="I93" s="6"/>
      <c r="J93" s="6"/>
    </row>
    <row r="94" customFormat="false" ht="27.75" hidden="false" customHeight="true" outlineLevel="0" collapsed="false">
      <c r="A94" s="103" t="s">
        <v>173</v>
      </c>
      <c r="B94" s="103"/>
      <c r="C94" s="103"/>
      <c r="D94" s="103"/>
      <c r="E94" s="103"/>
      <c r="F94" s="103"/>
      <c r="G94" s="103"/>
      <c r="H94" s="103"/>
      <c r="I94" s="103"/>
    </row>
    <row r="95" customFormat="false" ht="13.5" hidden="false" customHeight="true" outlineLevel="0" collapsed="false">
      <c r="A95" s="104" t="s">
        <v>174</v>
      </c>
      <c r="B95" s="104"/>
      <c r="C95" s="104"/>
      <c r="D95" s="104"/>
      <c r="E95" s="104"/>
      <c r="F95" s="104"/>
      <c r="G95" s="104"/>
      <c r="H95" s="104"/>
      <c r="I95" s="104"/>
    </row>
    <row r="96" customFormat="false" ht="25.5" hidden="false" customHeight="true" outlineLevel="0" collapsed="false">
      <c r="A96" s="105" t="s">
        <v>165</v>
      </c>
      <c r="B96" s="105" t="s">
        <v>156</v>
      </c>
      <c r="C96" s="105" t="s">
        <v>175</v>
      </c>
      <c r="D96" s="105" t="s">
        <v>176</v>
      </c>
      <c r="E96" s="105" t="s">
        <v>177</v>
      </c>
      <c r="F96" s="105" t="s">
        <v>178</v>
      </c>
      <c r="G96" s="105" t="s">
        <v>154</v>
      </c>
      <c r="H96" s="105" t="s">
        <v>179</v>
      </c>
    </row>
    <row r="97" customFormat="false" ht="21.75" hidden="false" customHeight="true" outlineLevel="0" collapsed="false">
      <c r="A97" s="88" t="n">
        <v>1</v>
      </c>
      <c r="B97" s="102"/>
      <c r="C97" s="102"/>
      <c r="D97" s="102"/>
      <c r="E97" s="102"/>
      <c r="F97" s="102"/>
      <c r="G97" s="102"/>
      <c r="H97" s="102"/>
    </row>
    <row r="98" customFormat="false" ht="21.75" hidden="false" customHeight="true" outlineLevel="0" collapsed="false">
      <c r="A98" s="88" t="n">
        <v>2</v>
      </c>
      <c r="B98" s="102"/>
      <c r="C98" s="102"/>
      <c r="D98" s="102"/>
      <c r="E98" s="102"/>
      <c r="F98" s="102"/>
      <c r="G98" s="102"/>
      <c r="H98" s="102"/>
    </row>
    <row r="99" customFormat="false" ht="21.75" hidden="false" customHeight="true" outlineLevel="0" collapsed="false">
      <c r="A99" s="88" t="n">
        <v>3</v>
      </c>
      <c r="B99" s="102"/>
      <c r="C99" s="102"/>
      <c r="D99" s="102"/>
      <c r="E99" s="102"/>
      <c r="F99" s="102"/>
      <c r="G99" s="102"/>
      <c r="H99" s="102"/>
    </row>
    <row r="100" customFormat="false" ht="21.75" hidden="false" customHeight="true" outlineLevel="0" collapsed="false">
      <c r="A100" s="88" t="n">
        <v>4</v>
      </c>
      <c r="B100" s="102"/>
      <c r="C100" s="102"/>
      <c r="D100" s="102"/>
      <c r="E100" s="102"/>
      <c r="F100" s="102"/>
      <c r="G100" s="102"/>
      <c r="H100" s="102"/>
    </row>
    <row r="101" customFormat="false" ht="27.75" hidden="false" customHeight="true" outlineLevel="0" collapsed="false">
      <c r="A101" s="106" t="s">
        <v>180</v>
      </c>
      <c r="B101" s="106"/>
      <c r="C101" s="106"/>
      <c r="D101" s="106"/>
      <c r="E101" s="106"/>
      <c r="F101" s="106"/>
      <c r="G101" s="106"/>
      <c r="H101" s="106"/>
      <c r="I101" s="106"/>
    </row>
    <row r="102" customFormat="false" ht="13.5" hidden="false" customHeight="true" outlineLevel="0" collapsed="false">
      <c r="A102" s="107" t="s">
        <v>181</v>
      </c>
      <c r="B102" s="107"/>
      <c r="C102" s="107"/>
      <c r="D102" s="107"/>
      <c r="E102" s="107"/>
      <c r="F102" s="107"/>
      <c r="G102" s="107"/>
      <c r="H102" s="107"/>
      <c r="I102" s="107"/>
    </row>
    <row r="103" customFormat="false" ht="25.5" hidden="false" customHeight="true" outlineLevel="0" collapsed="false">
      <c r="A103" s="108" t="s">
        <v>165</v>
      </c>
      <c r="B103" s="108" t="s">
        <v>119</v>
      </c>
      <c r="C103" s="108" t="s">
        <v>182</v>
      </c>
      <c r="D103" s="108" t="s">
        <v>183</v>
      </c>
      <c r="E103" s="108" t="s">
        <v>169</v>
      </c>
      <c r="F103" s="108" t="s">
        <v>184</v>
      </c>
      <c r="G103" s="108" t="s">
        <v>178</v>
      </c>
      <c r="H103" s="108" t="s">
        <v>185</v>
      </c>
    </row>
    <row r="104" customFormat="false" ht="21.75" hidden="false" customHeight="true" outlineLevel="0" collapsed="false">
      <c r="A104" s="88" t="n">
        <v>1</v>
      </c>
      <c r="B104" s="102"/>
      <c r="C104" s="102"/>
      <c r="D104" s="102"/>
      <c r="E104" s="102"/>
      <c r="F104" s="102"/>
      <c r="G104" s="102"/>
      <c r="H104" s="102"/>
    </row>
    <row r="105" customFormat="false" ht="21.75" hidden="false" customHeight="true" outlineLevel="0" collapsed="false">
      <c r="A105" s="88" t="n">
        <v>2</v>
      </c>
      <c r="B105" s="102"/>
      <c r="C105" s="102"/>
      <c r="D105" s="102"/>
      <c r="E105" s="102"/>
      <c r="F105" s="102"/>
      <c r="G105" s="102"/>
      <c r="H105" s="102"/>
    </row>
    <row r="106" customFormat="false" ht="21.75" hidden="false" customHeight="true" outlineLevel="0" collapsed="false">
      <c r="A106" s="88" t="n">
        <v>3</v>
      </c>
      <c r="B106" s="102"/>
      <c r="C106" s="102"/>
      <c r="D106" s="102"/>
      <c r="E106" s="102"/>
      <c r="F106" s="102"/>
      <c r="G106" s="102"/>
      <c r="H106" s="102"/>
    </row>
    <row r="107" customFormat="false" ht="21.75" hidden="false" customHeight="true" outlineLevel="0" collapsed="false">
      <c r="A107" s="88" t="n">
        <v>4</v>
      </c>
      <c r="B107" s="102"/>
      <c r="C107" s="102"/>
      <c r="D107" s="102"/>
      <c r="E107" s="102"/>
      <c r="F107" s="102"/>
      <c r="G107" s="102"/>
      <c r="H107" s="102"/>
    </row>
    <row r="109" customFormat="false" ht="33.75" hidden="false" customHeight="true" outlineLevel="0" collapsed="false">
      <c r="A109" s="113" t="s">
        <v>192</v>
      </c>
      <c r="B109" s="113"/>
      <c r="C109" s="113"/>
      <c r="D109" s="113"/>
      <c r="E109" s="113"/>
      <c r="F109" s="113"/>
      <c r="G109" s="113"/>
      <c r="H109" s="113"/>
      <c r="I109" s="113"/>
    </row>
    <row r="110" customFormat="false" ht="15" hidden="false" customHeight="true" outlineLevel="0" collapsed="false">
      <c r="A110" s="110" t="s">
        <v>193</v>
      </c>
      <c r="B110" s="110"/>
      <c r="C110" s="110"/>
      <c r="D110" s="110"/>
      <c r="E110" s="110"/>
      <c r="F110" s="110"/>
      <c r="G110" s="110"/>
      <c r="H110" s="110"/>
      <c r="I110" s="110"/>
    </row>
    <row r="111" customFormat="false" ht="27.75" hidden="false" customHeight="true" outlineLevel="0" collapsed="false">
      <c r="A111" s="98" t="s">
        <v>162</v>
      </c>
      <c r="B111" s="98"/>
      <c r="C111" s="98"/>
      <c r="D111" s="98"/>
      <c r="E111" s="98"/>
      <c r="F111" s="98"/>
      <c r="G111" s="98"/>
      <c r="H111" s="98"/>
      <c r="I111" s="98"/>
    </row>
    <row r="112" customFormat="false" ht="13.5" hidden="false" customHeight="true" outlineLevel="0" collapsed="false">
      <c r="A112" s="99" t="s">
        <v>163</v>
      </c>
      <c r="B112" s="99"/>
      <c r="C112" s="99"/>
      <c r="D112" s="99"/>
      <c r="E112" s="99"/>
      <c r="F112" s="99"/>
      <c r="G112" s="99"/>
      <c r="H112" s="99"/>
      <c r="I112" s="99"/>
    </row>
    <row r="113" customFormat="false" ht="12.75" hidden="false" customHeight="true" outlineLevel="0" collapsed="false">
      <c r="A113" s="100" t="s">
        <v>164</v>
      </c>
      <c r="B113" s="100"/>
      <c r="C113" s="100"/>
      <c r="D113" s="100"/>
      <c r="E113" s="100"/>
      <c r="F113" s="100"/>
      <c r="G113" s="100"/>
      <c r="H113" s="100"/>
      <c r="I113" s="100"/>
      <c r="J113" s="114"/>
    </row>
    <row r="114" customFormat="false" ht="25.5" hidden="false" customHeight="true" outlineLevel="0" collapsed="false">
      <c r="A114" s="101" t="s">
        <v>165</v>
      </c>
      <c r="B114" s="101" t="s">
        <v>119</v>
      </c>
      <c r="C114" s="101" t="s">
        <v>166</v>
      </c>
      <c r="D114" s="101" t="s">
        <v>167</v>
      </c>
      <c r="E114" s="101" t="s">
        <v>154</v>
      </c>
      <c r="F114" s="101" t="s">
        <v>168</v>
      </c>
      <c r="G114" s="101" t="s">
        <v>169</v>
      </c>
      <c r="H114" s="101" t="s">
        <v>170</v>
      </c>
      <c r="I114" s="22" t="s">
        <v>171</v>
      </c>
      <c r="J114" s="22" t="s">
        <v>172</v>
      </c>
    </row>
    <row r="115" customFormat="false" ht="21.75" hidden="false" customHeight="true" outlineLevel="0" collapsed="false">
      <c r="A115" s="88" t="n">
        <v>1</v>
      </c>
      <c r="B115" s="102"/>
      <c r="C115" s="102"/>
      <c r="D115" s="102"/>
      <c r="E115" s="102"/>
      <c r="F115" s="102" t="n">
        <v>0</v>
      </c>
      <c r="G115" s="102"/>
      <c r="H115" s="102"/>
      <c r="I115" s="6"/>
      <c r="J115" s="6"/>
    </row>
    <row r="116" customFormat="false" ht="21.75" hidden="false" customHeight="true" outlineLevel="0" collapsed="false">
      <c r="A116" s="88" t="n">
        <v>2</v>
      </c>
      <c r="B116" s="102"/>
      <c r="C116" s="102"/>
      <c r="D116" s="102"/>
      <c r="E116" s="102"/>
      <c r="F116" s="102" t="n">
        <v>0</v>
      </c>
      <c r="G116" s="102"/>
      <c r="H116" s="102"/>
      <c r="I116" s="5"/>
      <c r="J116" s="5"/>
    </row>
    <row r="117" customFormat="false" ht="21.75" hidden="false" customHeight="true" outlineLevel="0" collapsed="false">
      <c r="A117" s="88" t="n">
        <v>3</v>
      </c>
      <c r="B117" s="102"/>
      <c r="C117" s="102"/>
      <c r="D117" s="102"/>
      <c r="E117" s="102"/>
      <c r="F117" s="102" t="n">
        <v>0</v>
      </c>
      <c r="G117" s="102"/>
      <c r="H117" s="102"/>
      <c r="I117" s="6"/>
      <c r="J117" s="6"/>
    </row>
    <row r="118" customFormat="false" ht="21.75" hidden="false" customHeight="true" outlineLevel="0" collapsed="false">
      <c r="A118" s="88" t="n">
        <v>4</v>
      </c>
      <c r="B118" s="102"/>
      <c r="C118" s="102"/>
      <c r="D118" s="102"/>
      <c r="E118" s="102"/>
      <c r="F118" s="102" t="n">
        <v>0</v>
      </c>
      <c r="G118" s="102"/>
      <c r="H118" s="102"/>
      <c r="I118" s="5"/>
      <c r="J118" s="5"/>
    </row>
    <row r="119" customFormat="false" ht="21.75" hidden="false" customHeight="true" outlineLevel="0" collapsed="false">
      <c r="A119" s="88" t="n">
        <v>5</v>
      </c>
      <c r="B119" s="102"/>
      <c r="C119" s="102"/>
      <c r="D119" s="102"/>
      <c r="E119" s="102"/>
      <c r="F119" s="102" t="n">
        <v>0</v>
      </c>
      <c r="G119" s="102"/>
      <c r="H119" s="102"/>
      <c r="I119" s="6"/>
      <c r="J119" s="6"/>
    </row>
    <row r="120" customFormat="false" ht="27.75" hidden="false" customHeight="true" outlineLevel="0" collapsed="false">
      <c r="A120" s="103" t="s">
        <v>173</v>
      </c>
      <c r="B120" s="103"/>
      <c r="C120" s="103"/>
      <c r="D120" s="103"/>
      <c r="E120" s="103"/>
      <c r="F120" s="103"/>
      <c r="G120" s="103"/>
      <c r="H120" s="103"/>
      <c r="I120" s="103"/>
    </row>
    <row r="121" customFormat="false" ht="13.5" hidden="false" customHeight="true" outlineLevel="0" collapsed="false">
      <c r="A121" s="104" t="s">
        <v>174</v>
      </c>
      <c r="B121" s="104"/>
      <c r="C121" s="104"/>
      <c r="D121" s="104"/>
      <c r="E121" s="104"/>
      <c r="F121" s="104"/>
      <c r="G121" s="104"/>
      <c r="H121" s="104"/>
      <c r="I121" s="104"/>
    </row>
    <row r="122" customFormat="false" ht="25.5" hidden="false" customHeight="true" outlineLevel="0" collapsed="false">
      <c r="A122" s="105" t="s">
        <v>165</v>
      </c>
      <c r="B122" s="105" t="s">
        <v>156</v>
      </c>
      <c r="C122" s="105" t="s">
        <v>175</v>
      </c>
      <c r="D122" s="105" t="s">
        <v>176</v>
      </c>
      <c r="E122" s="105" t="s">
        <v>177</v>
      </c>
      <c r="F122" s="105" t="s">
        <v>178</v>
      </c>
      <c r="G122" s="105" t="s">
        <v>154</v>
      </c>
      <c r="H122" s="105" t="s">
        <v>179</v>
      </c>
    </row>
    <row r="123" customFormat="false" ht="21.75" hidden="false" customHeight="true" outlineLevel="0" collapsed="false">
      <c r="A123" s="88" t="n">
        <v>1</v>
      </c>
      <c r="B123" s="102"/>
      <c r="C123" s="102"/>
      <c r="D123" s="102"/>
      <c r="E123" s="102"/>
      <c r="F123" s="102"/>
      <c r="G123" s="102"/>
      <c r="H123" s="102"/>
    </row>
    <row r="124" customFormat="false" ht="21.75" hidden="false" customHeight="true" outlineLevel="0" collapsed="false">
      <c r="A124" s="88" t="n">
        <v>2</v>
      </c>
      <c r="B124" s="102"/>
      <c r="C124" s="102"/>
      <c r="D124" s="102"/>
      <c r="E124" s="102"/>
      <c r="F124" s="102"/>
      <c r="G124" s="102"/>
      <c r="H124" s="102"/>
    </row>
    <row r="125" customFormat="false" ht="21.75" hidden="false" customHeight="true" outlineLevel="0" collapsed="false">
      <c r="A125" s="88" t="n">
        <v>3</v>
      </c>
      <c r="B125" s="102"/>
      <c r="C125" s="102"/>
      <c r="D125" s="102"/>
      <c r="E125" s="102"/>
      <c r="F125" s="102"/>
      <c r="G125" s="102"/>
      <c r="H125" s="102"/>
    </row>
    <row r="126" customFormat="false" ht="21.75" hidden="false" customHeight="true" outlineLevel="0" collapsed="false">
      <c r="A126" s="88" t="n">
        <v>4</v>
      </c>
      <c r="B126" s="102"/>
      <c r="C126" s="102"/>
      <c r="D126" s="102"/>
      <c r="E126" s="102"/>
      <c r="F126" s="102"/>
      <c r="G126" s="102"/>
      <c r="H126" s="102"/>
    </row>
    <row r="127" customFormat="false" ht="27.75" hidden="false" customHeight="true" outlineLevel="0" collapsed="false">
      <c r="A127" s="106" t="s">
        <v>180</v>
      </c>
      <c r="B127" s="106"/>
      <c r="C127" s="106"/>
      <c r="D127" s="106"/>
      <c r="E127" s="106"/>
      <c r="F127" s="106"/>
      <c r="G127" s="106"/>
      <c r="H127" s="106"/>
      <c r="I127" s="106"/>
    </row>
    <row r="128" customFormat="false" ht="13.5" hidden="false" customHeight="true" outlineLevel="0" collapsed="false">
      <c r="A128" s="107" t="s">
        <v>181</v>
      </c>
      <c r="B128" s="107"/>
      <c r="C128" s="107"/>
      <c r="D128" s="107"/>
      <c r="E128" s="107"/>
      <c r="F128" s="107"/>
      <c r="G128" s="107"/>
      <c r="H128" s="107"/>
      <c r="I128" s="107"/>
    </row>
    <row r="129" customFormat="false" ht="25.5" hidden="false" customHeight="true" outlineLevel="0" collapsed="false">
      <c r="A129" s="108" t="s">
        <v>165</v>
      </c>
      <c r="B129" s="108" t="s">
        <v>119</v>
      </c>
      <c r="C129" s="108" t="s">
        <v>182</v>
      </c>
      <c r="D129" s="108" t="s">
        <v>183</v>
      </c>
      <c r="E129" s="108" t="s">
        <v>169</v>
      </c>
      <c r="F129" s="108" t="s">
        <v>184</v>
      </c>
      <c r="G129" s="108" t="s">
        <v>178</v>
      </c>
      <c r="H129" s="108" t="s">
        <v>185</v>
      </c>
    </row>
    <row r="130" customFormat="false" ht="21.75" hidden="false" customHeight="true" outlineLevel="0" collapsed="false">
      <c r="A130" s="88" t="n">
        <v>1</v>
      </c>
      <c r="B130" s="102"/>
      <c r="C130" s="102"/>
      <c r="D130" s="102"/>
      <c r="E130" s="102"/>
      <c r="F130" s="102"/>
      <c r="G130" s="102"/>
      <c r="H130" s="102"/>
    </row>
    <row r="131" customFormat="false" ht="21.75" hidden="false" customHeight="true" outlineLevel="0" collapsed="false">
      <c r="A131" s="88" t="n">
        <v>2</v>
      </c>
      <c r="B131" s="102"/>
      <c r="C131" s="102"/>
      <c r="D131" s="102"/>
      <c r="E131" s="102"/>
      <c r="F131" s="102"/>
      <c r="G131" s="102"/>
      <c r="H131" s="102"/>
    </row>
    <row r="132" customFormat="false" ht="21.75" hidden="false" customHeight="true" outlineLevel="0" collapsed="false">
      <c r="A132" s="88" t="n">
        <v>3</v>
      </c>
      <c r="B132" s="102"/>
      <c r="C132" s="102"/>
      <c r="D132" s="102"/>
      <c r="E132" s="102"/>
      <c r="F132" s="102"/>
      <c r="G132" s="102"/>
      <c r="H132" s="102"/>
    </row>
    <row r="133" customFormat="false" ht="21.75" hidden="false" customHeight="true" outlineLevel="0" collapsed="false">
      <c r="A133" s="88" t="n">
        <v>4</v>
      </c>
      <c r="B133" s="102"/>
      <c r="C133" s="102"/>
      <c r="D133" s="102"/>
      <c r="E133" s="102"/>
      <c r="F133" s="102"/>
      <c r="G133" s="102"/>
      <c r="H133" s="102"/>
    </row>
    <row r="141" customFormat="false" ht="19.5" hidden="false" customHeight="true" outlineLevel="0" collapsed="false">
      <c r="A141" s="67" t="s">
        <v>212</v>
      </c>
      <c r="B141" s="67"/>
      <c r="C141" s="67"/>
      <c r="D141" s="67"/>
      <c r="E141" s="67"/>
      <c r="F141" s="67"/>
      <c r="G141" s="67"/>
      <c r="H141" s="67"/>
    </row>
    <row r="142" customFormat="false" ht="33.75" hidden="false" customHeight="true" outlineLevel="0" collapsed="false">
      <c r="A142" s="97" t="s">
        <v>161</v>
      </c>
      <c r="B142" s="97"/>
      <c r="C142" s="97"/>
      <c r="D142" s="97"/>
      <c r="E142" s="97"/>
      <c r="F142" s="97"/>
      <c r="G142" s="97"/>
      <c r="H142" s="97"/>
      <c r="I142" s="97"/>
    </row>
    <row r="143" customFormat="false" ht="27.75" hidden="false" customHeight="true" outlineLevel="0" collapsed="false">
      <c r="A143" s="98" t="s">
        <v>162</v>
      </c>
      <c r="B143" s="98"/>
      <c r="C143" s="98"/>
      <c r="D143" s="98"/>
      <c r="E143" s="98"/>
      <c r="F143" s="98"/>
      <c r="G143" s="98"/>
      <c r="H143" s="98"/>
      <c r="I143" s="98"/>
    </row>
    <row r="144" customFormat="false" ht="13.5" hidden="false" customHeight="true" outlineLevel="0" collapsed="false">
      <c r="A144" s="99" t="s">
        <v>163</v>
      </c>
      <c r="B144" s="99"/>
      <c r="C144" s="99"/>
      <c r="D144" s="99"/>
      <c r="E144" s="99"/>
      <c r="F144" s="99"/>
      <c r="G144" s="99"/>
      <c r="H144" s="99"/>
      <c r="I144" s="99"/>
    </row>
    <row r="145" customFormat="false" ht="12.75" hidden="false" customHeight="true" outlineLevel="0" collapsed="false">
      <c r="A145" s="100" t="s">
        <v>164</v>
      </c>
      <c r="B145" s="100"/>
      <c r="C145" s="100"/>
      <c r="D145" s="100"/>
      <c r="E145" s="100"/>
      <c r="F145" s="100"/>
      <c r="G145" s="100"/>
      <c r="H145" s="100"/>
      <c r="I145" s="100"/>
      <c r="J145" s="114"/>
    </row>
    <row r="146" customFormat="false" ht="25.5" hidden="false" customHeight="true" outlineLevel="0" collapsed="false">
      <c r="A146" s="101" t="s">
        <v>165</v>
      </c>
      <c r="B146" s="101" t="s">
        <v>119</v>
      </c>
      <c r="C146" s="101" t="s">
        <v>166</v>
      </c>
      <c r="D146" s="101" t="s">
        <v>167</v>
      </c>
      <c r="E146" s="101" t="s">
        <v>154</v>
      </c>
      <c r="F146" s="101" t="s">
        <v>168</v>
      </c>
      <c r="G146" s="101" t="s">
        <v>169</v>
      </c>
      <c r="H146" s="101" t="s">
        <v>170</v>
      </c>
      <c r="I146" s="22" t="s">
        <v>171</v>
      </c>
      <c r="J146" s="22" t="s">
        <v>172</v>
      </c>
    </row>
    <row r="147" customFormat="false" ht="21.75" hidden="false" customHeight="true" outlineLevel="0" collapsed="false">
      <c r="A147" s="88" t="n">
        <v>1</v>
      </c>
      <c r="B147" s="102"/>
      <c r="C147" s="102"/>
      <c r="D147" s="102"/>
      <c r="E147" s="102"/>
      <c r="F147" s="102" t="n">
        <v>0</v>
      </c>
      <c r="G147" s="102"/>
      <c r="H147" s="102"/>
      <c r="I147" s="6"/>
      <c r="J147" s="6"/>
    </row>
    <row r="148" customFormat="false" ht="21.75" hidden="false" customHeight="true" outlineLevel="0" collapsed="false">
      <c r="A148" s="88" t="n">
        <v>2</v>
      </c>
      <c r="B148" s="102"/>
      <c r="C148" s="102"/>
      <c r="D148" s="102"/>
      <c r="E148" s="102"/>
      <c r="F148" s="102" t="n">
        <v>0</v>
      </c>
      <c r="G148" s="102"/>
      <c r="H148" s="102"/>
      <c r="I148" s="5"/>
      <c r="J148" s="5"/>
    </row>
    <row r="149" customFormat="false" ht="21.75" hidden="false" customHeight="true" outlineLevel="0" collapsed="false">
      <c r="A149" s="88" t="n">
        <v>3</v>
      </c>
      <c r="B149" s="102"/>
      <c r="C149" s="102"/>
      <c r="D149" s="102"/>
      <c r="E149" s="102"/>
      <c r="F149" s="102" t="n">
        <v>0</v>
      </c>
      <c r="G149" s="102"/>
      <c r="H149" s="102"/>
      <c r="I149" s="6"/>
      <c r="J149" s="6"/>
    </row>
    <row r="150" customFormat="false" ht="21.75" hidden="false" customHeight="true" outlineLevel="0" collapsed="false">
      <c r="A150" s="88" t="n">
        <v>4</v>
      </c>
      <c r="B150" s="102"/>
      <c r="C150" s="102"/>
      <c r="D150" s="102"/>
      <c r="E150" s="102"/>
      <c r="F150" s="102" t="n">
        <v>0</v>
      </c>
      <c r="G150" s="102"/>
      <c r="H150" s="102"/>
      <c r="I150" s="5"/>
      <c r="J150" s="5"/>
    </row>
    <row r="151" customFormat="false" ht="21.75" hidden="false" customHeight="true" outlineLevel="0" collapsed="false">
      <c r="A151" s="88" t="n">
        <v>5</v>
      </c>
      <c r="B151" s="102"/>
      <c r="C151" s="102"/>
      <c r="D151" s="102"/>
      <c r="E151" s="102"/>
      <c r="F151" s="102" t="n">
        <v>0</v>
      </c>
      <c r="G151" s="102"/>
      <c r="H151" s="102"/>
      <c r="I151" s="6"/>
      <c r="J151" s="6"/>
    </row>
    <row r="152" customFormat="false" ht="27.75" hidden="false" customHeight="true" outlineLevel="0" collapsed="false">
      <c r="A152" s="103" t="s">
        <v>173</v>
      </c>
      <c r="B152" s="103"/>
      <c r="C152" s="103"/>
      <c r="D152" s="103"/>
      <c r="E152" s="103"/>
      <c r="F152" s="103"/>
      <c r="G152" s="103"/>
      <c r="H152" s="103"/>
      <c r="I152" s="103"/>
    </row>
    <row r="153" customFormat="false" ht="13.5" hidden="false" customHeight="true" outlineLevel="0" collapsed="false">
      <c r="A153" s="104" t="s">
        <v>174</v>
      </c>
      <c r="B153" s="104"/>
      <c r="C153" s="104"/>
      <c r="D153" s="104"/>
      <c r="E153" s="104"/>
      <c r="F153" s="104"/>
      <c r="G153" s="104"/>
      <c r="H153" s="104"/>
      <c r="I153" s="104"/>
    </row>
    <row r="154" customFormat="false" ht="25.5" hidden="false" customHeight="true" outlineLevel="0" collapsed="false">
      <c r="A154" s="105" t="s">
        <v>165</v>
      </c>
      <c r="B154" s="105" t="s">
        <v>156</v>
      </c>
      <c r="C154" s="105" t="s">
        <v>175</v>
      </c>
      <c r="D154" s="105" t="s">
        <v>176</v>
      </c>
      <c r="E154" s="105" t="s">
        <v>177</v>
      </c>
      <c r="F154" s="105" t="s">
        <v>178</v>
      </c>
      <c r="G154" s="105" t="s">
        <v>154</v>
      </c>
      <c r="H154" s="105" t="s">
        <v>179</v>
      </c>
    </row>
    <row r="155" customFormat="false" ht="21.75" hidden="false" customHeight="true" outlineLevel="0" collapsed="false">
      <c r="A155" s="88" t="n">
        <v>1</v>
      </c>
      <c r="B155" s="102"/>
      <c r="C155" s="102"/>
      <c r="D155" s="102"/>
      <c r="E155" s="102"/>
      <c r="F155" s="102"/>
      <c r="G155" s="102"/>
      <c r="H155" s="102"/>
    </row>
    <row r="156" customFormat="false" ht="21.75" hidden="false" customHeight="true" outlineLevel="0" collapsed="false">
      <c r="A156" s="88" t="n">
        <v>2</v>
      </c>
      <c r="B156" s="102"/>
      <c r="C156" s="102"/>
      <c r="D156" s="102"/>
      <c r="E156" s="102"/>
      <c r="F156" s="102"/>
      <c r="G156" s="102"/>
      <c r="H156" s="102"/>
    </row>
    <row r="157" customFormat="false" ht="21.75" hidden="false" customHeight="true" outlineLevel="0" collapsed="false">
      <c r="A157" s="88" t="n">
        <v>3</v>
      </c>
      <c r="B157" s="102"/>
      <c r="C157" s="102"/>
      <c r="D157" s="102"/>
      <c r="E157" s="102"/>
      <c r="F157" s="102"/>
      <c r="G157" s="102"/>
      <c r="H157" s="102"/>
    </row>
    <row r="158" customFormat="false" ht="21.75" hidden="false" customHeight="true" outlineLevel="0" collapsed="false">
      <c r="A158" s="88" t="n">
        <v>4</v>
      </c>
      <c r="B158" s="102"/>
      <c r="C158" s="102"/>
      <c r="D158" s="102"/>
      <c r="E158" s="102"/>
      <c r="F158" s="102"/>
      <c r="G158" s="102"/>
      <c r="H158" s="102"/>
    </row>
    <row r="159" customFormat="false" ht="27.75" hidden="false" customHeight="true" outlineLevel="0" collapsed="false">
      <c r="A159" s="106" t="s">
        <v>180</v>
      </c>
      <c r="B159" s="106"/>
      <c r="C159" s="106"/>
      <c r="D159" s="106"/>
      <c r="E159" s="106"/>
      <c r="F159" s="106"/>
      <c r="G159" s="106"/>
      <c r="H159" s="106"/>
      <c r="I159" s="106"/>
    </row>
    <row r="160" customFormat="false" ht="13.5" hidden="false" customHeight="true" outlineLevel="0" collapsed="false">
      <c r="A160" s="107" t="s">
        <v>181</v>
      </c>
      <c r="B160" s="107"/>
      <c r="C160" s="107"/>
      <c r="D160" s="107"/>
      <c r="E160" s="107"/>
      <c r="F160" s="107"/>
      <c r="G160" s="107"/>
      <c r="H160" s="107"/>
      <c r="I160" s="107"/>
    </row>
    <row r="161" customFormat="false" ht="25.5" hidden="false" customHeight="true" outlineLevel="0" collapsed="false">
      <c r="A161" s="108" t="s">
        <v>165</v>
      </c>
      <c r="B161" s="108" t="s">
        <v>119</v>
      </c>
      <c r="C161" s="108" t="s">
        <v>182</v>
      </c>
      <c r="D161" s="108" t="s">
        <v>183</v>
      </c>
      <c r="E161" s="108" t="s">
        <v>169</v>
      </c>
      <c r="F161" s="108" t="s">
        <v>184</v>
      </c>
      <c r="G161" s="108" t="s">
        <v>178</v>
      </c>
      <c r="H161" s="108" t="s">
        <v>185</v>
      </c>
    </row>
    <row r="162" customFormat="false" ht="21.75" hidden="false" customHeight="true" outlineLevel="0" collapsed="false">
      <c r="A162" s="88" t="n">
        <v>1</v>
      </c>
      <c r="B162" s="102"/>
      <c r="C162" s="102"/>
      <c r="D162" s="102"/>
      <c r="E162" s="102"/>
      <c r="F162" s="102"/>
      <c r="G162" s="102"/>
      <c r="H162" s="102"/>
    </row>
    <row r="163" customFormat="false" ht="21.75" hidden="false" customHeight="true" outlineLevel="0" collapsed="false">
      <c r="A163" s="88" t="n">
        <v>2</v>
      </c>
      <c r="B163" s="102"/>
      <c r="C163" s="102"/>
      <c r="D163" s="102"/>
      <c r="E163" s="102"/>
      <c r="F163" s="102"/>
      <c r="G163" s="102"/>
      <c r="H163" s="102"/>
    </row>
    <row r="164" customFormat="false" ht="21.75" hidden="false" customHeight="true" outlineLevel="0" collapsed="false">
      <c r="A164" s="88" t="n">
        <v>3</v>
      </c>
      <c r="B164" s="102"/>
      <c r="C164" s="102"/>
      <c r="D164" s="102"/>
      <c r="E164" s="102"/>
      <c r="F164" s="102"/>
      <c r="G164" s="102"/>
      <c r="H164" s="102"/>
    </row>
    <row r="165" customFormat="false" ht="21.75" hidden="false" customHeight="true" outlineLevel="0" collapsed="false">
      <c r="A165" s="88" t="n">
        <v>4</v>
      </c>
      <c r="B165" s="102"/>
      <c r="C165" s="102"/>
      <c r="D165" s="102"/>
      <c r="E165" s="102"/>
      <c r="F165" s="102"/>
      <c r="G165" s="102"/>
      <c r="H165" s="102"/>
    </row>
    <row r="167" customFormat="false" ht="33.75" hidden="false" customHeight="true" outlineLevel="0" collapsed="false">
      <c r="A167" s="109" t="s">
        <v>186</v>
      </c>
      <c r="B167" s="109"/>
      <c r="C167" s="109"/>
      <c r="D167" s="109"/>
      <c r="E167" s="109"/>
      <c r="F167" s="109"/>
      <c r="G167" s="109"/>
      <c r="H167" s="109"/>
      <c r="I167" s="109"/>
    </row>
    <row r="168" customFormat="false" ht="15" hidden="false" customHeight="true" outlineLevel="0" collapsed="false">
      <c r="A168" s="110" t="s">
        <v>187</v>
      </c>
      <c r="B168" s="110"/>
      <c r="C168" s="110"/>
      <c r="D168" s="110"/>
      <c r="E168" s="110"/>
      <c r="F168" s="110"/>
      <c r="G168" s="110"/>
      <c r="H168" s="110"/>
      <c r="I168" s="110"/>
    </row>
    <row r="169" customFormat="false" ht="27.75" hidden="false" customHeight="true" outlineLevel="0" collapsed="false">
      <c r="A169" s="98" t="s">
        <v>162</v>
      </c>
      <c r="B169" s="98"/>
      <c r="C169" s="98"/>
      <c r="D169" s="98"/>
      <c r="E169" s="98"/>
      <c r="F169" s="98"/>
      <c r="G169" s="98"/>
      <c r="H169" s="98"/>
      <c r="I169" s="98"/>
    </row>
    <row r="170" customFormat="false" ht="13.5" hidden="false" customHeight="true" outlineLevel="0" collapsed="false">
      <c r="A170" s="99" t="s">
        <v>163</v>
      </c>
      <c r="B170" s="99"/>
      <c r="C170" s="99"/>
      <c r="D170" s="99"/>
      <c r="E170" s="99"/>
      <c r="F170" s="99"/>
      <c r="G170" s="99"/>
      <c r="H170" s="99"/>
      <c r="I170" s="99"/>
    </row>
    <row r="171" customFormat="false" ht="12.75" hidden="false" customHeight="true" outlineLevel="0" collapsed="false">
      <c r="A171" s="100" t="s">
        <v>164</v>
      </c>
      <c r="B171" s="100"/>
      <c r="C171" s="100"/>
      <c r="D171" s="100"/>
      <c r="E171" s="100"/>
      <c r="F171" s="100"/>
      <c r="G171" s="100"/>
      <c r="H171" s="100"/>
      <c r="I171" s="100"/>
      <c r="J171" s="114"/>
    </row>
    <row r="172" customFormat="false" ht="25.5" hidden="false" customHeight="true" outlineLevel="0" collapsed="false">
      <c r="A172" s="101" t="s">
        <v>165</v>
      </c>
      <c r="B172" s="101" t="s">
        <v>119</v>
      </c>
      <c r="C172" s="101" t="s">
        <v>166</v>
      </c>
      <c r="D172" s="101" t="s">
        <v>167</v>
      </c>
      <c r="E172" s="101" t="s">
        <v>154</v>
      </c>
      <c r="F172" s="101" t="s">
        <v>168</v>
      </c>
      <c r="G172" s="101" t="s">
        <v>169</v>
      </c>
      <c r="H172" s="101" t="s">
        <v>170</v>
      </c>
      <c r="I172" s="22" t="s">
        <v>171</v>
      </c>
      <c r="J172" s="22" t="s">
        <v>172</v>
      </c>
    </row>
    <row r="173" customFormat="false" ht="21.75" hidden="false" customHeight="true" outlineLevel="0" collapsed="false">
      <c r="A173" s="88" t="n">
        <v>1</v>
      </c>
      <c r="B173" s="102"/>
      <c r="C173" s="102"/>
      <c r="D173" s="102"/>
      <c r="E173" s="102"/>
      <c r="F173" s="102" t="n">
        <v>0</v>
      </c>
      <c r="G173" s="102"/>
      <c r="H173" s="102"/>
      <c r="I173" s="6"/>
      <c r="J173" s="6"/>
    </row>
    <row r="174" customFormat="false" ht="21.75" hidden="false" customHeight="true" outlineLevel="0" collapsed="false">
      <c r="A174" s="88" t="n">
        <v>2</v>
      </c>
      <c r="B174" s="102"/>
      <c r="C174" s="102"/>
      <c r="D174" s="102"/>
      <c r="E174" s="102"/>
      <c r="F174" s="102" t="n">
        <v>0</v>
      </c>
      <c r="G174" s="102"/>
      <c r="H174" s="102"/>
      <c r="I174" s="5"/>
      <c r="J174" s="5"/>
    </row>
    <row r="175" customFormat="false" ht="21.75" hidden="false" customHeight="true" outlineLevel="0" collapsed="false">
      <c r="A175" s="88" t="n">
        <v>3</v>
      </c>
      <c r="B175" s="102"/>
      <c r="C175" s="102"/>
      <c r="D175" s="102"/>
      <c r="E175" s="102"/>
      <c r="F175" s="102" t="n">
        <v>0</v>
      </c>
      <c r="G175" s="102"/>
      <c r="H175" s="102"/>
      <c r="I175" s="6"/>
      <c r="J175" s="6"/>
    </row>
    <row r="176" customFormat="false" ht="21.75" hidden="false" customHeight="true" outlineLevel="0" collapsed="false">
      <c r="A176" s="88" t="n">
        <v>4</v>
      </c>
      <c r="B176" s="102"/>
      <c r="C176" s="102"/>
      <c r="D176" s="102"/>
      <c r="E176" s="102"/>
      <c r="F176" s="102" t="n">
        <v>0</v>
      </c>
      <c r="G176" s="102"/>
      <c r="H176" s="102"/>
      <c r="I176" s="5"/>
      <c r="J176" s="5"/>
    </row>
    <row r="177" customFormat="false" ht="21.75" hidden="false" customHeight="true" outlineLevel="0" collapsed="false">
      <c r="A177" s="88" t="n">
        <v>5</v>
      </c>
      <c r="B177" s="102"/>
      <c r="C177" s="102"/>
      <c r="D177" s="102"/>
      <c r="E177" s="102"/>
      <c r="F177" s="102" t="n">
        <v>0</v>
      </c>
      <c r="G177" s="102"/>
      <c r="H177" s="102"/>
      <c r="I177" s="6"/>
      <c r="J177" s="6"/>
    </row>
    <row r="178" customFormat="false" ht="27.75" hidden="false" customHeight="true" outlineLevel="0" collapsed="false">
      <c r="A178" s="103" t="s">
        <v>173</v>
      </c>
      <c r="B178" s="103"/>
      <c r="C178" s="103"/>
      <c r="D178" s="103"/>
      <c r="E178" s="103"/>
      <c r="F178" s="103"/>
      <c r="G178" s="103"/>
      <c r="H178" s="103"/>
      <c r="I178" s="103"/>
    </row>
    <row r="179" customFormat="false" ht="13.5" hidden="false" customHeight="true" outlineLevel="0" collapsed="false">
      <c r="A179" s="104" t="s">
        <v>174</v>
      </c>
      <c r="B179" s="104"/>
      <c r="C179" s="104"/>
      <c r="D179" s="104"/>
      <c r="E179" s="104"/>
      <c r="F179" s="104"/>
      <c r="G179" s="104"/>
      <c r="H179" s="104"/>
      <c r="I179" s="104"/>
    </row>
    <row r="180" customFormat="false" ht="25.5" hidden="false" customHeight="true" outlineLevel="0" collapsed="false">
      <c r="A180" s="105" t="s">
        <v>165</v>
      </c>
      <c r="B180" s="105" t="s">
        <v>156</v>
      </c>
      <c r="C180" s="105" t="s">
        <v>175</v>
      </c>
      <c r="D180" s="105" t="s">
        <v>176</v>
      </c>
      <c r="E180" s="105" t="s">
        <v>177</v>
      </c>
      <c r="F180" s="105" t="s">
        <v>178</v>
      </c>
      <c r="G180" s="105" t="s">
        <v>154</v>
      </c>
      <c r="H180" s="105" t="s">
        <v>179</v>
      </c>
    </row>
    <row r="181" customFormat="false" ht="21.75" hidden="false" customHeight="true" outlineLevel="0" collapsed="false">
      <c r="A181" s="88" t="n">
        <v>1</v>
      </c>
      <c r="B181" s="102"/>
      <c r="C181" s="102"/>
      <c r="D181" s="102"/>
      <c r="E181" s="102"/>
      <c r="F181" s="102"/>
      <c r="G181" s="102"/>
      <c r="H181" s="102"/>
    </row>
    <row r="182" customFormat="false" ht="21.75" hidden="false" customHeight="true" outlineLevel="0" collapsed="false">
      <c r="A182" s="88" t="n">
        <v>2</v>
      </c>
      <c r="B182" s="102"/>
      <c r="C182" s="102"/>
      <c r="D182" s="102"/>
      <c r="E182" s="102"/>
      <c r="F182" s="102"/>
      <c r="G182" s="102"/>
      <c r="H182" s="102"/>
    </row>
    <row r="183" customFormat="false" ht="21.75" hidden="false" customHeight="true" outlineLevel="0" collapsed="false">
      <c r="A183" s="88" t="n">
        <v>3</v>
      </c>
      <c r="B183" s="102"/>
      <c r="C183" s="102"/>
      <c r="D183" s="102"/>
      <c r="E183" s="102"/>
      <c r="F183" s="102"/>
      <c r="G183" s="102"/>
      <c r="H183" s="102"/>
    </row>
    <row r="184" customFormat="false" ht="21.75" hidden="false" customHeight="true" outlineLevel="0" collapsed="false">
      <c r="A184" s="88" t="n">
        <v>4</v>
      </c>
      <c r="B184" s="102"/>
      <c r="C184" s="102"/>
      <c r="D184" s="102"/>
      <c r="E184" s="102"/>
      <c r="F184" s="102"/>
      <c r="G184" s="102"/>
      <c r="H184" s="102"/>
    </row>
    <row r="185" customFormat="false" ht="27.75" hidden="false" customHeight="true" outlineLevel="0" collapsed="false">
      <c r="A185" s="106" t="s">
        <v>180</v>
      </c>
      <c r="B185" s="106"/>
      <c r="C185" s="106"/>
      <c r="D185" s="106"/>
      <c r="E185" s="106"/>
      <c r="F185" s="106"/>
      <c r="G185" s="106"/>
      <c r="H185" s="106"/>
      <c r="I185" s="106"/>
    </row>
    <row r="186" customFormat="false" ht="13.5" hidden="false" customHeight="true" outlineLevel="0" collapsed="false">
      <c r="A186" s="107" t="s">
        <v>181</v>
      </c>
      <c r="B186" s="107"/>
      <c r="C186" s="107"/>
      <c r="D186" s="107"/>
      <c r="E186" s="107"/>
      <c r="F186" s="107"/>
      <c r="G186" s="107"/>
      <c r="H186" s="107"/>
      <c r="I186" s="107"/>
    </row>
    <row r="187" customFormat="false" ht="25.5" hidden="false" customHeight="true" outlineLevel="0" collapsed="false">
      <c r="A187" s="108" t="s">
        <v>165</v>
      </c>
      <c r="B187" s="108" t="s">
        <v>119</v>
      </c>
      <c r="C187" s="108" t="s">
        <v>182</v>
      </c>
      <c r="D187" s="108" t="s">
        <v>183</v>
      </c>
      <c r="E187" s="108" t="s">
        <v>169</v>
      </c>
      <c r="F187" s="108" t="s">
        <v>184</v>
      </c>
      <c r="G187" s="108" t="s">
        <v>178</v>
      </c>
      <c r="H187" s="108" t="s">
        <v>185</v>
      </c>
    </row>
    <row r="188" customFormat="false" ht="21.75" hidden="false" customHeight="true" outlineLevel="0" collapsed="false">
      <c r="A188" s="88" t="n">
        <v>1</v>
      </c>
      <c r="B188" s="102"/>
      <c r="C188" s="102"/>
      <c r="D188" s="102"/>
      <c r="E188" s="102"/>
      <c r="F188" s="102"/>
      <c r="G188" s="102"/>
      <c r="H188" s="102"/>
    </row>
    <row r="189" customFormat="false" ht="21.75" hidden="false" customHeight="true" outlineLevel="0" collapsed="false">
      <c r="A189" s="88" t="n">
        <v>2</v>
      </c>
      <c r="B189" s="102"/>
      <c r="C189" s="102"/>
      <c r="D189" s="102"/>
      <c r="E189" s="102"/>
      <c r="F189" s="102"/>
      <c r="G189" s="102"/>
      <c r="H189" s="102"/>
    </row>
    <row r="190" customFormat="false" ht="21.75" hidden="false" customHeight="true" outlineLevel="0" collapsed="false">
      <c r="A190" s="88" t="n">
        <v>3</v>
      </c>
      <c r="B190" s="102"/>
      <c r="C190" s="102"/>
      <c r="D190" s="102"/>
      <c r="E190" s="102"/>
      <c r="F190" s="102"/>
      <c r="G190" s="102"/>
      <c r="H190" s="102"/>
    </row>
    <row r="191" customFormat="false" ht="21.75" hidden="false" customHeight="true" outlineLevel="0" collapsed="false">
      <c r="A191" s="88" t="n">
        <v>4</v>
      </c>
      <c r="B191" s="102"/>
      <c r="C191" s="102"/>
      <c r="D191" s="102"/>
      <c r="E191" s="102"/>
      <c r="F191" s="102"/>
      <c r="G191" s="102"/>
      <c r="H191" s="102"/>
    </row>
    <row r="193" customFormat="false" ht="33.75" hidden="false" customHeight="true" outlineLevel="0" collapsed="false">
      <c r="A193" s="111" t="s">
        <v>188</v>
      </c>
      <c r="B193" s="111"/>
      <c r="C193" s="111"/>
      <c r="D193" s="111"/>
      <c r="E193" s="111"/>
      <c r="F193" s="111"/>
      <c r="G193" s="111"/>
      <c r="H193" s="111"/>
      <c r="I193" s="111"/>
    </row>
    <row r="194" customFormat="false" ht="15" hidden="false" customHeight="true" outlineLevel="0" collapsed="false">
      <c r="A194" s="110" t="s">
        <v>189</v>
      </c>
      <c r="B194" s="110"/>
      <c r="C194" s="110"/>
      <c r="D194" s="110"/>
      <c r="E194" s="110"/>
      <c r="F194" s="110"/>
      <c r="G194" s="110"/>
      <c r="H194" s="110"/>
      <c r="I194" s="110"/>
    </row>
    <row r="195" customFormat="false" ht="27.75" hidden="false" customHeight="true" outlineLevel="0" collapsed="false">
      <c r="A195" s="98" t="s">
        <v>162</v>
      </c>
      <c r="B195" s="98"/>
      <c r="C195" s="98"/>
      <c r="D195" s="98"/>
      <c r="E195" s="98"/>
      <c r="F195" s="98"/>
      <c r="G195" s="98"/>
      <c r="H195" s="98"/>
      <c r="I195" s="98"/>
    </row>
    <row r="196" customFormat="false" ht="13.5" hidden="false" customHeight="true" outlineLevel="0" collapsed="false">
      <c r="A196" s="99" t="s">
        <v>163</v>
      </c>
      <c r="B196" s="99"/>
      <c r="C196" s="99"/>
      <c r="D196" s="99"/>
      <c r="E196" s="99"/>
      <c r="F196" s="99"/>
      <c r="G196" s="99"/>
      <c r="H196" s="99"/>
      <c r="I196" s="99"/>
    </row>
    <row r="197" customFormat="false" ht="12.75" hidden="false" customHeight="true" outlineLevel="0" collapsed="false">
      <c r="A197" s="100" t="s">
        <v>164</v>
      </c>
      <c r="B197" s="100"/>
      <c r="C197" s="100"/>
      <c r="D197" s="100"/>
      <c r="E197" s="100"/>
      <c r="F197" s="100"/>
      <c r="G197" s="100"/>
      <c r="H197" s="100"/>
      <c r="I197" s="100"/>
      <c r="J197" s="114"/>
    </row>
    <row r="198" customFormat="false" ht="25.5" hidden="false" customHeight="true" outlineLevel="0" collapsed="false">
      <c r="A198" s="101" t="s">
        <v>165</v>
      </c>
      <c r="B198" s="101" t="s">
        <v>119</v>
      </c>
      <c r="C198" s="101" t="s">
        <v>166</v>
      </c>
      <c r="D198" s="101" t="s">
        <v>167</v>
      </c>
      <c r="E198" s="101" t="s">
        <v>154</v>
      </c>
      <c r="F198" s="101" t="s">
        <v>168</v>
      </c>
      <c r="G198" s="101" t="s">
        <v>169</v>
      </c>
      <c r="H198" s="101" t="s">
        <v>170</v>
      </c>
      <c r="I198" s="22" t="s">
        <v>171</v>
      </c>
      <c r="J198" s="22" t="s">
        <v>172</v>
      </c>
    </row>
    <row r="199" customFormat="false" ht="21.75" hidden="false" customHeight="true" outlineLevel="0" collapsed="false">
      <c r="A199" s="88" t="n">
        <v>1</v>
      </c>
      <c r="B199" s="102"/>
      <c r="C199" s="102"/>
      <c r="D199" s="102"/>
      <c r="E199" s="102"/>
      <c r="F199" s="102" t="n">
        <v>0</v>
      </c>
      <c r="G199" s="102"/>
      <c r="H199" s="102"/>
      <c r="I199" s="6"/>
      <c r="J199" s="6"/>
    </row>
    <row r="200" customFormat="false" ht="21.75" hidden="false" customHeight="true" outlineLevel="0" collapsed="false">
      <c r="A200" s="88" t="n">
        <v>2</v>
      </c>
      <c r="B200" s="102"/>
      <c r="C200" s="102"/>
      <c r="D200" s="102"/>
      <c r="E200" s="102"/>
      <c r="F200" s="102" t="n">
        <v>0</v>
      </c>
      <c r="G200" s="102"/>
      <c r="H200" s="102"/>
      <c r="I200" s="5"/>
      <c r="J200" s="5"/>
    </row>
    <row r="201" customFormat="false" ht="21.75" hidden="false" customHeight="true" outlineLevel="0" collapsed="false">
      <c r="A201" s="88" t="n">
        <v>3</v>
      </c>
      <c r="B201" s="102"/>
      <c r="C201" s="102"/>
      <c r="D201" s="102"/>
      <c r="E201" s="102"/>
      <c r="F201" s="102" t="n">
        <v>0</v>
      </c>
      <c r="G201" s="102"/>
      <c r="H201" s="102"/>
      <c r="I201" s="6"/>
      <c r="J201" s="6"/>
    </row>
    <row r="202" customFormat="false" ht="21.75" hidden="false" customHeight="true" outlineLevel="0" collapsed="false">
      <c r="A202" s="88" t="n">
        <v>4</v>
      </c>
      <c r="B202" s="102"/>
      <c r="C202" s="102"/>
      <c r="D202" s="102"/>
      <c r="E202" s="102"/>
      <c r="F202" s="102" t="n">
        <v>0</v>
      </c>
      <c r="G202" s="102"/>
      <c r="H202" s="102"/>
      <c r="I202" s="5"/>
      <c r="J202" s="5"/>
    </row>
    <row r="203" customFormat="false" ht="21.75" hidden="false" customHeight="true" outlineLevel="0" collapsed="false">
      <c r="A203" s="88" t="n">
        <v>5</v>
      </c>
      <c r="B203" s="102"/>
      <c r="C203" s="102"/>
      <c r="D203" s="102"/>
      <c r="E203" s="102"/>
      <c r="F203" s="102" t="n">
        <v>0</v>
      </c>
      <c r="G203" s="102"/>
      <c r="H203" s="102"/>
      <c r="I203" s="6"/>
      <c r="J203" s="6"/>
    </row>
    <row r="204" customFormat="false" ht="27.75" hidden="false" customHeight="true" outlineLevel="0" collapsed="false">
      <c r="A204" s="103" t="s">
        <v>173</v>
      </c>
      <c r="B204" s="103"/>
      <c r="C204" s="103"/>
      <c r="D204" s="103"/>
      <c r="E204" s="103"/>
      <c r="F204" s="103"/>
      <c r="G204" s="103"/>
      <c r="H204" s="103"/>
      <c r="I204" s="103"/>
    </row>
    <row r="205" customFormat="false" ht="13.5" hidden="false" customHeight="true" outlineLevel="0" collapsed="false">
      <c r="A205" s="104" t="s">
        <v>174</v>
      </c>
      <c r="B205" s="104"/>
      <c r="C205" s="104"/>
      <c r="D205" s="104"/>
      <c r="E205" s="104"/>
      <c r="F205" s="104"/>
      <c r="G205" s="104"/>
      <c r="H205" s="104"/>
      <c r="I205" s="104"/>
    </row>
    <row r="206" customFormat="false" ht="25.5" hidden="false" customHeight="true" outlineLevel="0" collapsed="false">
      <c r="A206" s="105" t="s">
        <v>165</v>
      </c>
      <c r="B206" s="105" t="s">
        <v>156</v>
      </c>
      <c r="C206" s="105" t="s">
        <v>175</v>
      </c>
      <c r="D206" s="105" t="s">
        <v>176</v>
      </c>
      <c r="E206" s="105" t="s">
        <v>177</v>
      </c>
      <c r="F206" s="105" t="s">
        <v>178</v>
      </c>
      <c r="G206" s="105" t="s">
        <v>154</v>
      </c>
      <c r="H206" s="105" t="s">
        <v>179</v>
      </c>
    </row>
    <row r="207" customFormat="false" ht="21.75" hidden="false" customHeight="true" outlineLevel="0" collapsed="false">
      <c r="A207" s="88" t="n">
        <v>1</v>
      </c>
      <c r="B207" s="102"/>
      <c r="C207" s="102"/>
      <c r="D207" s="102"/>
      <c r="E207" s="102"/>
      <c r="F207" s="102"/>
      <c r="G207" s="102"/>
      <c r="H207" s="102"/>
    </row>
    <row r="208" customFormat="false" ht="21.75" hidden="false" customHeight="true" outlineLevel="0" collapsed="false">
      <c r="A208" s="88" t="n">
        <v>2</v>
      </c>
      <c r="B208" s="102"/>
      <c r="C208" s="102"/>
      <c r="D208" s="102"/>
      <c r="E208" s="102"/>
      <c r="F208" s="102"/>
      <c r="G208" s="102"/>
      <c r="H208" s="102"/>
    </row>
    <row r="209" customFormat="false" ht="21.75" hidden="false" customHeight="true" outlineLevel="0" collapsed="false">
      <c r="A209" s="88" t="n">
        <v>3</v>
      </c>
      <c r="B209" s="102"/>
      <c r="C209" s="102"/>
      <c r="D209" s="102"/>
      <c r="E209" s="102"/>
      <c r="F209" s="102"/>
      <c r="G209" s="102"/>
      <c r="H209" s="102"/>
    </row>
    <row r="210" customFormat="false" ht="21.75" hidden="false" customHeight="true" outlineLevel="0" collapsed="false">
      <c r="A210" s="88" t="n">
        <v>4</v>
      </c>
      <c r="B210" s="102"/>
      <c r="C210" s="102"/>
      <c r="D210" s="102"/>
      <c r="E210" s="102"/>
      <c r="F210" s="102"/>
      <c r="G210" s="102"/>
      <c r="H210" s="102"/>
    </row>
    <row r="211" customFormat="false" ht="27.75" hidden="false" customHeight="true" outlineLevel="0" collapsed="false">
      <c r="A211" s="106" t="s">
        <v>180</v>
      </c>
      <c r="B211" s="106"/>
      <c r="C211" s="106"/>
      <c r="D211" s="106"/>
      <c r="E211" s="106"/>
      <c r="F211" s="106"/>
      <c r="G211" s="106"/>
      <c r="H211" s="106"/>
      <c r="I211" s="106"/>
    </row>
    <row r="212" customFormat="false" ht="13.5" hidden="false" customHeight="true" outlineLevel="0" collapsed="false">
      <c r="A212" s="107" t="s">
        <v>181</v>
      </c>
      <c r="B212" s="107"/>
      <c r="C212" s="107"/>
      <c r="D212" s="107"/>
      <c r="E212" s="107"/>
      <c r="F212" s="107"/>
      <c r="G212" s="107"/>
      <c r="H212" s="107"/>
      <c r="I212" s="107"/>
    </row>
    <row r="213" customFormat="false" ht="25.5" hidden="false" customHeight="true" outlineLevel="0" collapsed="false">
      <c r="A213" s="108" t="s">
        <v>165</v>
      </c>
      <c r="B213" s="108" t="s">
        <v>119</v>
      </c>
      <c r="C213" s="108" t="s">
        <v>182</v>
      </c>
      <c r="D213" s="108" t="s">
        <v>183</v>
      </c>
      <c r="E213" s="108" t="s">
        <v>169</v>
      </c>
      <c r="F213" s="108" t="s">
        <v>184</v>
      </c>
      <c r="G213" s="108" t="s">
        <v>178</v>
      </c>
      <c r="H213" s="108" t="s">
        <v>185</v>
      </c>
    </row>
    <row r="214" customFormat="false" ht="21.75" hidden="false" customHeight="true" outlineLevel="0" collapsed="false">
      <c r="A214" s="88" t="n">
        <v>1</v>
      </c>
      <c r="B214" s="102"/>
      <c r="C214" s="102"/>
      <c r="D214" s="102"/>
      <c r="E214" s="102"/>
      <c r="F214" s="102"/>
      <c r="G214" s="102"/>
      <c r="H214" s="102"/>
    </row>
    <row r="215" customFormat="false" ht="21.75" hidden="false" customHeight="true" outlineLevel="0" collapsed="false">
      <c r="A215" s="88" t="n">
        <v>2</v>
      </c>
      <c r="B215" s="102"/>
      <c r="C215" s="102"/>
      <c r="D215" s="102"/>
      <c r="E215" s="102"/>
      <c r="F215" s="102"/>
      <c r="G215" s="102"/>
      <c r="H215" s="102"/>
    </row>
    <row r="216" customFormat="false" ht="21.75" hidden="false" customHeight="true" outlineLevel="0" collapsed="false">
      <c r="A216" s="88" t="n">
        <v>3</v>
      </c>
      <c r="B216" s="102"/>
      <c r="C216" s="102"/>
      <c r="D216" s="102"/>
      <c r="E216" s="102"/>
      <c r="F216" s="102"/>
      <c r="G216" s="102"/>
      <c r="H216" s="102"/>
    </row>
    <row r="217" customFormat="false" ht="21.75" hidden="false" customHeight="true" outlineLevel="0" collapsed="false">
      <c r="A217" s="88" t="n">
        <v>4</v>
      </c>
      <c r="B217" s="102"/>
      <c r="C217" s="102"/>
      <c r="D217" s="102"/>
      <c r="E217" s="102"/>
      <c r="F217" s="102"/>
      <c r="G217" s="102"/>
      <c r="H217" s="102"/>
    </row>
    <row r="219" customFormat="false" ht="33.75" hidden="false" customHeight="true" outlineLevel="0" collapsed="false">
      <c r="A219" s="112" t="s">
        <v>190</v>
      </c>
      <c r="B219" s="112"/>
      <c r="C219" s="112"/>
      <c r="D219" s="112"/>
      <c r="E219" s="112"/>
      <c r="F219" s="112"/>
      <c r="G219" s="112"/>
      <c r="H219" s="112"/>
      <c r="I219" s="112"/>
    </row>
    <row r="220" customFormat="false" ht="15" hidden="false" customHeight="true" outlineLevel="0" collapsed="false">
      <c r="A220" s="110" t="s">
        <v>191</v>
      </c>
      <c r="B220" s="110"/>
      <c r="C220" s="110"/>
      <c r="D220" s="110"/>
      <c r="E220" s="110"/>
      <c r="F220" s="110"/>
      <c r="G220" s="110"/>
      <c r="H220" s="110"/>
      <c r="I220" s="110"/>
    </row>
    <row r="221" customFormat="false" ht="27.75" hidden="false" customHeight="true" outlineLevel="0" collapsed="false">
      <c r="A221" s="98" t="s">
        <v>162</v>
      </c>
      <c r="B221" s="98"/>
      <c r="C221" s="98"/>
      <c r="D221" s="98"/>
      <c r="E221" s="98"/>
      <c r="F221" s="98"/>
      <c r="G221" s="98"/>
      <c r="H221" s="98"/>
      <c r="I221" s="98"/>
    </row>
    <row r="222" customFormat="false" ht="13.5" hidden="false" customHeight="true" outlineLevel="0" collapsed="false">
      <c r="A222" s="99" t="s">
        <v>163</v>
      </c>
      <c r="B222" s="99"/>
      <c r="C222" s="99"/>
      <c r="D222" s="99"/>
      <c r="E222" s="99"/>
      <c r="F222" s="99"/>
      <c r="G222" s="99"/>
      <c r="H222" s="99"/>
      <c r="I222" s="99"/>
    </row>
    <row r="223" customFormat="false" ht="12.75" hidden="false" customHeight="true" outlineLevel="0" collapsed="false">
      <c r="A223" s="100" t="s">
        <v>164</v>
      </c>
      <c r="B223" s="100"/>
      <c r="C223" s="100"/>
      <c r="D223" s="100"/>
      <c r="E223" s="100"/>
      <c r="F223" s="100"/>
      <c r="G223" s="100"/>
      <c r="H223" s="100"/>
      <c r="I223" s="100"/>
      <c r="J223" s="114"/>
    </row>
    <row r="224" customFormat="false" ht="25.5" hidden="false" customHeight="true" outlineLevel="0" collapsed="false">
      <c r="A224" s="101" t="s">
        <v>165</v>
      </c>
      <c r="B224" s="101" t="s">
        <v>119</v>
      </c>
      <c r="C224" s="101" t="s">
        <v>166</v>
      </c>
      <c r="D224" s="101" t="s">
        <v>167</v>
      </c>
      <c r="E224" s="101" t="s">
        <v>154</v>
      </c>
      <c r="F224" s="101" t="s">
        <v>168</v>
      </c>
      <c r="G224" s="101" t="s">
        <v>169</v>
      </c>
      <c r="H224" s="101" t="s">
        <v>170</v>
      </c>
      <c r="I224" s="22" t="s">
        <v>171</v>
      </c>
      <c r="J224" s="22" t="s">
        <v>172</v>
      </c>
    </row>
    <row r="225" customFormat="false" ht="21.75" hidden="false" customHeight="true" outlineLevel="0" collapsed="false">
      <c r="A225" s="88" t="n">
        <v>1</v>
      </c>
      <c r="B225" s="102"/>
      <c r="C225" s="102"/>
      <c r="D225" s="102"/>
      <c r="E225" s="102"/>
      <c r="F225" s="102" t="n">
        <v>0</v>
      </c>
      <c r="G225" s="102"/>
      <c r="H225" s="102"/>
      <c r="I225" s="6"/>
      <c r="J225" s="6"/>
    </row>
    <row r="226" customFormat="false" ht="21.75" hidden="false" customHeight="true" outlineLevel="0" collapsed="false">
      <c r="A226" s="88" t="n">
        <v>2</v>
      </c>
      <c r="B226" s="102"/>
      <c r="C226" s="102"/>
      <c r="D226" s="102"/>
      <c r="E226" s="102"/>
      <c r="F226" s="102" t="n">
        <v>0</v>
      </c>
      <c r="G226" s="102"/>
      <c r="H226" s="102"/>
      <c r="I226" s="5"/>
      <c r="J226" s="5"/>
    </row>
    <row r="227" customFormat="false" ht="21.75" hidden="false" customHeight="true" outlineLevel="0" collapsed="false">
      <c r="A227" s="88" t="n">
        <v>3</v>
      </c>
      <c r="B227" s="102"/>
      <c r="C227" s="102"/>
      <c r="D227" s="102"/>
      <c r="E227" s="102"/>
      <c r="F227" s="102" t="n">
        <v>0</v>
      </c>
      <c r="G227" s="102"/>
      <c r="H227" s="102"/>
      <c r="I227" s="6"/>
      <c r="J227" s="6"/>
    </row>
    <row r="228" customFormat="false" ht="21.75" hidden="false" customHeight="true" outlineLevel="0" collapsed="false">
      <c r="A228" s="88" t="n">
        <v>4</v>
      </c>
      <c r="B228" s="102"/>
      <c r="C228" s="102"/>
      <c r="D228" s="102"/>
      <c r="E228" s="102"/>
      <c r="F228" s="102" t="n">
        <v>0</v>
      </c>
      <c r="G228" s="102"/>
      <c r="H228" s="102"/>
      <c r="I228" s="5"/>
      <c r="J228" s="5"/>
    </row>
    <row r="229" customFormat="false" ht="21.75" hidden="false" customHeight="true" outlineLevel="0" collapsed="false">
      <c r="A229" s="88" t="n">
        <v>5</v>
      </c>
      <c r="B229" s="102"/>
      <c r="C229" s="102"/>
      <c r="D229" s="102"/>
      <c r="E229" s="102"/>
      <c r="F229" s="102" t="n">
        <v>0</v>
      </c>
      <c r="G229" s="102"/>
      <c r="H229" s="102"/>
      <c r="I229" s="6"/>
      <c r="J229" s="6"/>
    </row>
    <row r="230" customFormat="false" ht="27.75" hidden="false" customHeight="true" outlineLevel="0" collapsed="false">
      <c r="A230" s="103" t="s">
        <v>173</v>
      </c>
      <c r="B230" s="103"/>
      <c r="C230" s="103"/>
      <c r="D230" s="103"/>
      <c r="E230" s="103"/>
      <c r="F230" s="103"/>
      <c r="G230" s="103"/>
      <c r="H230" s="103"/>
      <c r="I230" s="103"/>
    </row>
    <row r="231" customFormat="false" ht="13.5" hidden="false" customHeight="true" outlineLevel="0" collapsed="false">
      <c r="A231" s="104" t="s">
        <v>174</v>
      </c>
      <c r="B231" s="104"/>
      <c r="C231" s="104"/>
      <c r="D231" s="104"/>
      <c r="E231" s="104"/>
      <c r="F231" s="104"/>
      <c r="G231" s="104"/>
      <c r="H231" s="104"/>
      <c r="I231" s="104"/>
    </row>
    <row r="232" customFormat="false" ht="25.5" hidden="false" customHeight="true" outlineLevel="0" collapsed="false">
      <c r="A232" s="105" t="s">
        <v>165</v>
      </c>
      <c r="B232" s="105" t="s">
        <v>156</v>
      </c>
      <c r="C232" s="105" t="s">
        <v>175</v>
      </c>
      <c r="D232" s="105" t="s">
        <v>176</v>
      </c>
      <c r="E232" s="105" t="s">
        <v>177</v>
      </c>
      <c r="F232" s="105" t="s">
        <v>178</v>
      </c>
      <c r="G232" s="105" t="s">
        <v>154</v>
      </c>
      <c r="H232" s="105" t="s">
        <v>179</v>
      </c>
    </row>
    <row r="233" customFormat="false" ht="21.75" hidden="false" customHeight="true" outlineLevel="0" collapsed="false">
      <c r="A233" s="88" t="n">
        <v>1</v>
      </c>
      <c r="B233" s="102"/>
      <c r="C233" s="102"/>
      <c r="D233" s="102"/>
      <c r="E233" s="102"/>
      <c r="F233" s="102"/>
      <c r="G233" s="102"/>
      <c r="H233" s="102"/>
    </row>
    <row r="234" customFormat="false" ht="21.75" hidden="false" customHeight="true" outlineLevel="0" collapsed="false">
      <c r="A234" s="88" t="n">
        <v>2</v>
      </c>
      <c r="B234" s="102"/>
      <c r="C234" s="102"/>
      <c r="D234" s="102"/>
      <c r="E234" s="102"/>
      <c r="F234" s="102"/>
      <c r="G234" s="102"/>
      <c r="H234" s="102"/>
    </row>
    <row r="235" customFormat="false" ht="21.75" hidden="false" customHeight="true" outlineLevel="0" collapsed="false">
      <c r="A235" s="88" t="n">
        <v>3</v>
      </c>
      <c r="B235" s="102"/>
      <c r="C235" s="102"/>
      <c r="D235" s="102"/>
      <c r="E235" s="102"/>
      <c r="F235" s="102"/>
      <c r="G235" s="102"/>
      <c r="H235" s="102"/>
    </row>
    <row r="236" customFormat="false" ht="21.75" hidden="false" customHeight="true" outlineLevel="0" collapsed="false">
      <c r="A236" s="88" t="n">
        <v>4</v>
      </c>
      <c r="B236" s="102"/>
      <c r="C236" s="102"/>
      <c r="D236" s="102"/>
      <c r="E236" s="102"/>
      <c r="F236" s="102"/>
      <c r="G236" s="102"/>
      <c r="H236" s="102"/>
    </row>
    <row r="237" customFormat="false" ht="27.75" hidden="false" customHeight="true" outlineLevel="0" collapsed="false">
      <c r="A237" s="106" t="s">
        <v>180</v>
      </c>
      <c r="B237" s="106"/>
      <c r="C237" s="106"/>
      <c r="D237" s="106"/>
      <c r="E237" s="106"/>
      <c r="F237" s="106"/>
      <c r="G237" s="106"/>
      <c r="H237" s="106"/>
      <c r="I237" s="106"/>
    </row>
    <row r="238" customFormat="false" ht="13.5" hidden="false" customHeight="true" outlineLevel="0" collapsed="false">
      <c r="A238" s="107" t="s">
        <v>181</v>
      </c>
      <c r="B238" s="107"/>
      <c r="C238" s="107"/>
      <c r="D238" s="107"/>
      <c r="E238" s="107"/>
      <c r="F238" s="107"/>
      <c r="G238" s="107"/>
      <c r="H238" s="107"/>
      <c r="I238" s="107"/>
    </row>
    <row r="239" customFormat="false" ht="25.5" hidden="false" customHeight="true" outlineLevel="0" collapsed="false">
      <c r="A239" s="108" t="s">
        <v>165</v>
      </c>
      <c r="B239" s="108" t="s">
        <v>119</v>
      </c>
      <c r="C239" s="108" t="s">
        <v>182</v>
      </c>
      <c r="D239" s="108" t="s">
        <v>183</v>
      </c>
      <c r="E239" s="108" t="s">
        <v>169</v>
      </c>
      <c r="F239" s="108" t="s">
        <v>184</v>
      </c>
      <c r="G239" s="108" t="s">
        <v>178</v>
      </c>
      <c r="H239" s="108" t="s">
        <v>185</v>
      </c>
    </row>
    <row r="240" customFormat="false" ht="21.75" hidden="false" customHeight="true" outlineLevel="0" collapsed="false">
      <c r="A240" s="88" t="n">
        <v>1</v>
      </c>
      <c r="B240" s="102"/>
      <c r="C240" s="102"/>
      <c r="D240" s="102"/>
      <c r="E240" s="102"/>
      <c r="F240" s="102"/>
      <c r="G240" s="102"/>
      <c r="H240" s="102"/>
    </row>
    <row r="241" customFormat="false" ht="21.75" hidden="false" customHeight="true" outlineLevel="0" collapsed="false">
      <c r="A241" s="88" t="n">
        <v>2</v>
      </c>
      <c r="B241" s="102"/>
      <c r="C241" s="102"/>
      <c r="D241" s="102"/>
      <c r="E241" s="102"/>
      <c r="F241" s="102"/>
      <c r="G241" s="102"/>
      <c r="H241" s="102"/>
    </row>
    <row r="242" customFormat="false" ht="21.75" hidden="false" customHeight="true" outlineLevel="0" collapsed="false">
      <c r="A242" s="88" t="n">
        <v>3</v>
      </c>
      <c r="B242" s="102"/>
      <c r="C242" s="102"/>
      <c r="D242" s="102"/>
      <c r="E242" s="102"/>
      <c r="F242" s="102"/>
      <c r="G242" s="102"/>
      <c r="H242" s="102"/>
    </row>
    <row r="243" customFormat="false" ht="21.75" hidden="false" customHeight="true" outlineLevel="0" collapsed="false">
      <c r="A243" s="88" t="n">
        <v>4</v>
      </c>
      <c r="B243" s="102"/>
      <c r="C243" s="102"/>
      <c r="D243" s="102"/>
      <c r="E243" s="102"/>
      <c r="F243" s="102"/>
      <c r="G243" s="102"/>
      <c r="H243" s="102"/>
    </row>
    <row r="245" customFormat="false" ht="33.75" hidden="false" customHeight="true" outlineLevel="0" collapsed="false">
      <c r="A245" s="113" t="s">
        <v>192</v>
      </c>
      <c r="B245" s="113"/>
      <c r="C245" s="113"/>
      <c r="D245" s="113"/>
      <c r="E245" s="113"/>
      <c r="F245" s="113"/>
      <c r="G245" s="113"/>
      <c r="H245" s="113"/>
      <c r="I245" s="113"/>
    </row>
    <row r="246" customFormat="false" ht="15" hidden="false" customHeight="true" outlineLevel="0" collapsed="false">
      <c r="A246" s="110" t="s">
        <v>193</v>
      </c>
      <c r="B246" s="110"/>
      <c r="C246" s="110"/>
      <c r="D246" s="110"/>
      <c r="E246" s="110"/>
      <c r="F246" s="110"/>
      <c r="G246" s="110"/>
      <c r="H246" s="110"/>
      <c r="I246" s="110"/>
    </row>
    <row r="247" customFormat="false" ht="27.75" hidden="false" customHeight="true" outlineLevel="0" collapsed="false">
      <c r="A247" s="98" t="s">
        <v>162</v>
      </c>
      <c r="B247" s="98"/>
      <c r="C247" s="98"/>
      <c r="D247" s="98"/>
      <c r="E247" s="98"/>
      <c r="F247" s="98"/>
      <c r="G247" s="98"/>
      <c r="H247" s="98"/>
      <c r="I247" s="98"/>
    </row>
    <row r="248" customFormat="false" ht="13.5" hidden="false" customHeight="true" outlineLevel="0" collapsed="false">
      <c r="A248" s="99" t="s">
        <v>163</v>
      </c>
      <c r="B248" s="99"/>
      <c r="C248" s="99"/>
      <c r="D248" s="99"/>
      <c r="E248" s="99"/>
      <c r="F248" s="99"/>
      <c r="G248" s="99"/>
      <c r="H248" s="99"/>
      <c r="I248" s="99"/>
    </row>
    <row r="249" customFormat="false" ht="12.75" hidden="false" customHeight="true" outlineLevel="0" collapsed="false">
      <c r="A249" s="100" t="s">
        <v>164</v>
      </c>
      <c r="B249" s="100"/>
      <c r="C249" s="100"/>
      <c r="D249" s="100"/>
      <c r="E249" s="100"/>
      <c r="F249" s="100"/>
      <c r="G249" s="100"/>
      <c r="H249" s="100"/>
      <c r="I249" s="100"/>
      <c r="J249" s="114"/>
    </row>
    <row r="250" customFormat="false" ht="25.5" hidden="false" customHeight="true" outlineLevel="0" collapsed="false">
      <c r="A250" s="101" t="s">
        <v>165</v>
      </c>
      <c r="B250" s="101" t="s">
        <v>119</v>
      </c>
      <c r="C250" s="101" t="s">
        <v>166</v>
      </c>
      <c r="D250" s="101" t="s">
        <v>167</v>
      </c>
      <c r="E250" s="101" t="s">
        <v>154</v>
      </c>
      <c r="F250" s="101" t="s">
        <v>168</v>
      </c>
      <c r="G250" s="101" t="s">
        <v>169</v>
      </c>
      <c r="H250" s="101" t="s">
        <v>170</v>
      </c>
      <c r="I250" s="22" t="s">
        <v>171</v>
      </c>
      <c r="J250" s="22" t="s">
        <v>172</v>
      </c>
    </row>
    <row r="251" customFormat="false" ht="21.75" hidden="false" customHeight="true" outlineLevel="0" collapsed="false">
      <c r="A251" s="88" t="n">
        <v>1</v>
      </c>
      <c r="B251" s="102"/>
      <c r="C251" s="102"/>
      <c r="D251" s="102"/>
      <c r="E251" s="102"/>
      <c r="F251" s="102" t="n">
        <v>0</v>
      </c>
      <c r="G251" s="102"/>
      <c r="H251" s="102"/>
      <c r="I251" s="6"/>
      <c r="J251" s="6"/>
    </row>
    <row r="252" customFormat="false" ht="21.75" hidden="false" customHeight="true" outlineLevel="0" collapsed="false">
      <c r="A252" s="88" t="n">
        <v>2</v>
      </c>
      <c r="B252" s="102"/>
      <c r="C252" s="102"/>
      <c r="D252" s="102"/>
      <c r="E252" s="102"/>
      <c r="F252" s="102" t="n">
        <v>0</v>
      </c>
      <c r="G252" s="102"/>
      <c r="H252" s="102"/>
      <c r="I252" s="5"/>
      <c r="J252" s="5"/>
    </row>
    <row r="253" customFormat="false" ht="21.75" hidden="false" customHeight="true" outlineLevel="0" collapsed="false">
      <c r="A253" s="88" t="n">
        <v>3</v>
      </c>
      <c r="B253" s="102"/>
      <c r="C253" s="102"/>
      <c r="D253" s="102"/>
      <c r="E253" s="102"/>
      <c r="F253" s="102" t="n">
        <v>0</v>
      </c>
      <c r="G253" s="102"/>
      <c r="H253" s="102"/>
      <c r="I253" s="6"/>
      <c r="J253" s="6"/>
    </row>
    <row r="254" customFormat="false" ht="21.75" hidden="false" customHeight="true" outlineLevel="0" collapsed="false">
      <c r="A254" s="88" t="n">
        <v>4</v>
      </c>
      <c r="B254" s="102"/>
      <c r="C254" s="102"/>
      <c r="D254" s="102"/>
      <c r="E254" s="102"/>
      <c r="F254" s="102" t="n">
        <v>0</v>
      </c>
      <c r="G254" s="102"/>
      <c r="H254" s="102"/>
      <c r="I254" s="5"/>
      <c r="J254" s="5"/>
    </row>
    <row r="255" customFormat="false" ht="21.75" hidden="false" customHeight="true" outlineLevel="0" collapsed="false">
      <c r="A255" s="88" t="n">
        <v>5</v>
      </c>
      <c r="B255" s="102"/>
      <c r="C255" s="102"/>
      <c r="D255" s="102"/>
      <c r="E255" s="102"/>
      <c r="F255" s="102" t="n">
        <v>0</v>
      </c>
      <c r="G255" s="102"/>
      <c r="H255" s="102"/>
      <c r="I255" s="6"/>
      <c r="J255" s="6"/>
    </row>
    <row r="256" customFormat="false" ht="27.75" hidden="false" customHeight="true" outlineLevel="0" collapsed="false">
      <c r="A256" s="103" t="s">
        <v>173</v>
      </c>
      <c r="B256" s="103"/>
      <c r="C256" s="103"/>
      <c r="D256" s="103"/>
      <c r="E256" s="103"/>
      <c r="F256" s="103"/>
      <c r="G256" s="103"/>
      <c r="H256" s="103"/>
      <c r="I256" s="103"/>
    </row>
    <row r="257" customFormat="false" ht="13.5" hidden="false" customHeight="true" outlineLevel="0" collapsed="false">
      <c r="A257" s="104" t="s">
        <v>174</v>
      </c>
      <c r="B257" s="104"/>
      <c r="C257" s="104"/>
      <c r="D257" s="104"/>
      <c r="E257" s="104"/>
      <c r="F257" s="104"/>
      <c r="G257" s="104"/>
      <c r="H257" s="104"/>
      <c r="I257" s="104"/>
    </row>
    <row r="258" customFormat="false" ht="25.5" hidden="false" customHeight="true" outlineLevel="0" collapsed="false">
      <c r="A258" s="105" t="s">
        <v>165</v>
      </c>
      <c r="B258" s="105" t="s">
        <v>156</v>
      </c>
      <c r="C258" s="105" t="s">
        <v>175</v>
      </c>
      <c r="D258" s="105" t="s">
        <v>176</v>
      </c>
      <c r="E258" s="105" t="s">
        <v>177</v>
      </c>
      <c r="F258" s="105" t="s">
        <v>178</v>
      </c>
      <c r="G258" s="105" t="s">
        <v>154</v>
      </c>
      <c r="H258" s="105" t="s">
        <v>179</v>
      </c>
    </row>
    <row r="259" customFormat="false" ht="21.75" hidden="false" customHeight="true" outlineLevel="0" collapsed="false">
      <c r="A259" s="88" t="n">
        <v>1</v>
      </c>
      <c r="B259" s="102"/>
      <c r="C259" s="102"/>
      <c r="D259" s="102"/>
      <c r="E259" s="102"/>
      <c r="F259" s="102"/>
      <c r="G259" s="102"/>
      <c r="H259" s="102"/>
    </row>
    <row r="260" customFormat="false" ht="21.75" hidden="false" customHeight="true" outlineLevel="0" collapsed="false">
      <c r="A260" s="88" t="n">
        <v>2</v>
      </c>
      <c r="B260" s="102"/>
      <c r="C260" s="102"/>
      <c r="D260" s="102"/>
      <c r="E260" s="102"/>
      <c r="F260" s="102"/>
      <c r="G260" s="102"/>
      <c r="H260" s="102"/>
    </row>
    <row r="261" customFormat="false" ht="21.75" hidden="false" customHeight="true" outlineLevel="0" collapsed="false">
      <c r="A261" s="88" t="n">
        <v>3</v>
      </c>
      <c r="B261" s="102"/>
      <c r="C261" s="102"/>
      <c r="D261" s="102"/>
      <c r="E261" s="102"/>
      <c r="F261" s="102"/>
      <c r="G261" s="102"/>
      <c r="H261" s="102"/>
    </row>
    <row r="262" customFormat="false" ht="21.75" hidden="false" customHeight="true" outlineLevel="0" collapsed="false">
      <c r="A262" s="88" t="n">
        <v>4</v>
      </c>
      <c r="B262" s="102"/>
      <c r="C262" s="102"/>
      <c r="D262" s="102"/>
      <c r="E262" s="102"/>
      <c r="F262" s="102"/>
      <c r="G262" s="102"/>
      <c r="H262" s="102"/>
    </row>
    <row r="263" customFormat="false" ht="27.75" hidden="false" customHeight="true" outlineLevel="0" collapsed="false">
      <c r="A263" s="106" t="s">
        <v>180</v>
      </c>
      <c r="B263" s="106"/>
      <c r="C263" s="106"/>
      <c r="D263" s="106"/>
      <c r="E263" s="106"/>
      <c r="F263" s="106"/>
      <c r="G263" s="106"/>
      <c r="H263" s="106"/>
      <c r="I263" s="106"/>
    </row>
    <row r="264" customFormat="false" ht="13.5" hidden="false" customHeight="true" outlineLevel="0" collapsed="false">
      <c r="A264" s="107" t="s">
        <v>181</v>
      </c>
      <c r="B264" s="107"/>
      <c r="C264" s="107"/>
      <c r="D264" s="107"/>
      <c r="E264" s="107"/>
      <c r="F264" s="107"/>
      <c r="G264" s="107"/>
      <c r="H264" s="107"/>
      <c r="I264" s="107"/>
    </row>
    <row r="265" customFormat="false" ht="25.5" hidden="false" customHeight="true" outlineLevel="0" collapsed="false">
      <c r="A265" s="108" t="s">
        <v>165</v>
      </c>
      <c r="B265" s="108" t="s">
        <v>119</v>
      </c>
      <c r="C265" s="108" t="s">
        <v>182</v>
      </c>
      <c r="D265" s="108" t="s">
        <v>183</v>
      </c>
      <c r="E265" s="108" t="s">
        <v>169</v>
      </c>
      <c r="F265" s="108" t="s">
        <v>184</v>
      </c>
      <c r="G265" s="108" t="s">
        <v>178</v>
      </c>
      <c r="H265" s="108" t="s">
        <v>185</v>
      </c>
    </row>
    <row r="266" customFormat="false" ht="21.75" hidden="false" customHeight="true" outlineLevel="0" collapsed="false">
      <c r="A266" s="88" t="n">
        <v>1</v>
      </c>
      <c r="B266" s="102"/>
      <c r="C266" s="102"/>
      <c r="D266" s="102"/>
      <c r="E266" s="102"/>
      <c r="F266" s="102"/>
      <c r="G266" s="102"/>
      <c r="H266" s="102"/>
    </row>
    <row r="267" customFormat="false" ht="21.75" hidden="false" customHeight="true" outlineLevel="0" collapsed="false">
      <c r="A267" s="88" t="n">
        <v>2</v>
      </c>
      <c r="B267" s="102"/>
      <c r="C267" s="102"/>
      <c r="D267" s="102"/>
      <c r="E267" s="102"/>
      <c r="F267" s="102"/>
      <c r="G267" s="102"/>
      <c r="H267" s="102"/>
    </row>
    <row r="268" customFormat="false" ht="21.75" hidden="false" customHeight="true" outlineLevel="0" collapsed="false">
      <c r="A268" s="88" t="n">
        <v>3</v>
      </c>
      <c r="B268" s="102"/>
      <c r="C268" s="102"/>
      <c r="D268" s="102"/>
      <c r="E268" s="102"/>
      <c r="F268" s="102"/>
      <c r="G268" s="102"/>
      <c r="H268" s="102"/>
    </row>
    <row r="269" customFormat="false" ht="21.75" hidden="false" customHeight="true" outlineLevel="0" collapsed="false">
      <c r="A269" s="88" t="n">
        <v>4</v>
      </c>
      <c r="B269" s="102"/>
      <c r="C269" s="102"/>
      <c r="D269" s="102"/>
      <c r="E269" s="102"/>
      <c r="F269" s="102"/>
      <c r="G269" s="102"/>
      <c r="H269" s="102"/>
    </row>
  </sheetData>
  <mergeCells count="94">
    <mergeCell ref="A1:I1"/>
    <mergeCell ref="A2:I2"/>
    <mergeCell ref="A3:I3"/>
    <mergeCell ref="A4:I4"/>
    <mergeCell ref="A5:H5"/>
    <mergeCell ref="A6:I6"/>
    <mergeCell ref="A7:I7"/>
    <mergeCell ref="A8:I8"/>
    <mergeCell ref="A9:I9"/>
    <mergeCell ref="A16:I16"/>
    <mergeCell ref="A17:I17"/>
    <mergeCell ref="A23:I23"/>
    <mergeCell ref="A24:I24"/>
    <mergeCell ref="A31:I31"/>
    <mergeCell ref="A32:I32"/>
    <mergeCell ref="A33:I33"/>
    <mergeCell ref="A34:I34"/>
    <mergeCell ref="A35:I35"/>
    <mergeCell ref="A42:I42"/>
    <mergeCell ref="A43:I43"/>
    <mergeCell ref="A49:I49"/>
    <mergeCell ref="A50:I50"/>
    <mergeCell ref="A57:I57"/>
    <mergeCell ref="A58:I58"/>
    <mergeCell ref="A59:I59"/>
    <mergeCell ref="A60:I60"/>
    <mergeCell ref="A61:I61"/>
    <mergeCell ref="A68:I68"/>
    <mergeCell ref="A69:I69"/>
    <mergeCell ref="A75:I75"/>
    <mergeCell ref="A76:I76"/>
    <mergeCell ref="A83:I83"/>
    <mergeCell ref="A84:I84"/>
    <mergeCell ref="A85:I85"/>
    <mergeCell ref="A86:I86"/>
    <mergeCell ref="A87:I87"/>
    <mergeCell ref="A94:I94"/>
    <mergeCell ref="A95:I95"/>
    <mergeCell ref="A101:I101"/>
    <mergeCell ref="A102:I102"/>
    <mergeCell ref="A109:I109"/>
    <mergeCell ref="A110:I110"/>
    <mergeCell ref="A111:I111"/>
    <mergeCell ref="A112:I112"/>
    <mergeCell ref="A113:I113"/>
    <mergeCell ref="A120:I120"/>
    <mergeCell ref="A121:I121"/>
    <mergeCell ref="A127:I127"/>
    <mergeCell ref="A128:I128"/>
    <mergeCell ref="A141:H141"/>
    <mergeCell ref="A142:I142"/>
    <mergeCell ref="A143:I143"/>
    <mergeCell ref="A144:I144"/>
    <mergeCell ref="A145:I145"/>
    <mergeCell ref="A152:I152"/>
    <mergeCell ref="A153:I153"/>
    <mergeCell ref="A159:I159"/>
    <mergeCell ref="A160:I160"/>
    <mergeCell ref="A167:I167"/>
    <mergeCell ref="A168:I168"/>
    <mergeCell ref="A169:I169"/>
    <mergeCell ref="A170:I170"/>
    <mergeCell ref="A171:I171"/>
    <mergeCell ref="A178:I178"/>
    <mergeCell ref="A179:I179"/>
    <mergeCell ref="A185:I185"/>
    <mergeCell ref="A186:I186"/>
    <mergeCell ref="A193:I193"/>
    <mergeCell ref="A194:I194"/>
    <mergeCell ref="A195:I195"/>
    <mergeCell ref="A196:I196"/>
    <mergeCell ref="A197:I197"/>
    <mergeCell ref="A204:I204"/>
    <mergeCell ref="A205:I205"/>
    <mergeCell ref="A211:I211"/>
    <mergeCell ref="A212:I212"/>
    <mergeCell ref="A219:I219"/>
    <mergeCell ref="A220:I220"/>
    <mergeCell ref="A221:I221"/>
    <mergeCell ref="A222:I222"/>
    <mergeCell ref="A223:I223"/>
    <mergeCell ref="A230:I230"/>
    <mergeCell ref="A231:I231"/>
    <mergeCell ref="A237:I237"/>
    <mergeCell ref="A238:I238"/>
    <mergeCell ref="A245:I245"/>
    <mergeCell ref="A246:I246"/>
    <mergeCell ref="A247:I247"/>
    <mergeCell ref="A248:I248"/>
    <mergeCell ref="A249:I249"/>
    <mergeCell ref="A256:I256"/>
    <mergeCell ref="A257:I257"/>
    <mergeCell ref="A263:I263"/>
    <mergeCell ref="A264:I26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39.75" hidden="false" customHeight="true" outlineLevel="0" collapsed="false">
      <c r="A1" s="119" t="s">
        <v>213</v>
      </c>
      <c r="B1" s="119"/>
      <c r="C1" s="119"/>
      <c r="D1" s="119"/>
      <c r="E1" s="119"/>
      <c r="F1" s="119"/>
      <c r="G1" s="119"/>
      <c r="H1" s="119"/>
      <c r="I1" s="119"/>
    </row>
  </sheetData>
  <mergeCells count="1">
    <mergeCell ref="A1:I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3" min="3" style="0" width="28"/>
    <col collapsed="false" customWidth="true" hidden="false" outlineLevel="0" max="4" min="4" style="0" width="22"/>
    <col collapsed="false" customWidth="true" hidden="false" outlineLevel="0" max="5" min="5" style="0" width="18"/>
    <col collapsed="false" customWidth="true" hidden="false" outlineLevel="0" max="6" min="6" style="0" width="9"/>
    <col collapsed="false" customWidth="true" hidden="false" outlineLevel="0" max="7" min="7" style="0" width="14"/>
    <col collapsed="false" customWidth="true" hidden="false" outlineLevel="0" max="8" min="8" style="0" width="16"/>
    <col collapsed="false" customWidth="true" hidden="false" outlineLevel="0" max="10" min="9" style="0" width="13"/>
  </cols>
  <sheetData>
    <row r="1" customFormat="false" ht="36" hidden="false" customHeight="true" outlineLevel="0" collapsed="false">
      <c r="A1" s="120" t="s">
        <v>214</v>
      </c>
      <c r="B1" s="120"/>
      <c r="C1" s="120"/>
      <c r="D1" s="120"/>
      <c r="E1" s="120"/>
      <c r="F1" s="120"/>
      <c r="G1" s="120"/>
      <c r="H1" s="120"/>
      <c r="I1" s="120"/>
    </row>
    <row r="2" customFormat="false" ht="9.75" hidden="false" customHeight="true" outlineLevel="0" collapsed="false">
      <c r="A2" s="121"/>
      <c r="B2" s="121"/>
      <c r="C2" s="121"/>
      <c r="D2" s="121"/>
      <c r="E2" s="121"/>
      <c r="F2" s="121"/>
      <c r="G2" s="121"/>
      <c r="H2" s="121"/>
      <c r="I2" s="121"/>
    </row>
    <row r="3" customFormat="false" ht="18" hidden="false" customHeight="true" outlineLevel="0" collapsed="false">
      <c r="A3" s="122" t="s">
        <v>159</v>
      </c>
      <c r="B3" s="122"/>
      <c r="C3" s="122"/>
      <c r="D3" s="122"/>
      <c r="E3" s="122"/>
      <c r="F3" s="122"/>
      <c r="G3" s="122"/>
      <c r="H3" s="122"/>
      <c r="I3" s="122"/>
    </row>
    <row r="4" customFormat="false" ht="15.75" hidden="false" customHeight="true" outlineLevel="0" collapsed="false">
      <c r="A4" s="96" t="s">
        <v>160</v>
      </c>
      <c r="B4" s="96"/>
      <c r="C4" s="96"/>
      <c r="D4" s="96"/>
      <c r="E4" s="96"/>
      <c r="F4" s="96"/>
      <c r="G4" s="96"/>
      <c r="H4" s="96"/>
      <c r="I4" s="96"/>
    </row>
    <row r="5" customFormat="false" ht="19.5" hidden="false" customHeight="true" outlineLevel="0" collapsed="false">
      <c r="A5" s="67" t="s">
        <v>215</v>
      </c>
      <c r="B5" s="67"/>
      <c r="C5" s="67"/>
      <c r="D5" s="67"/>
      <c r="E5" s="67"/>
      <c r="F5" s="67"/>
      <c r="G5" s="67"/>
      <c r="H5" s="67"/>
    </row>
    <row r="6" customFormat="false" ht="33.75" hidden="false" customHeight="true" outlineLevel="0" collapsed="false">
      <c r="A6" s="97" t="s">
        <v>161</v>
      </c>
      <c r="B6" s="97"/>
      <c r="C6" s="97"/>
      <c r="D6" s="97"/>
      <c r="E6" s="97"/>
      <c r="F6" s="97"/>
      <c r="G6" s="97"/>
      <c r="H6" s="97"/>
      <c r="I6" s="97"/>
    </row>
    <row r="7" customFormat="false" ht="27.75" hidden="false" customHeight="true" outlineLevel="0" collapsed="false">
      <c r="A7" s="98" t="s">
        <v>162</v>
      </c>
      <c r="B7" s="98"/>
      <c r="C7" s="98"/>
      <c r="D7" s="98"/>
      <c r="E7" s="98"/>
      <c r="F7" s="98"/>
      <c r="G7" s="98"/>
      <c r="H7" s="98"/>
      <c r="I7" s="98"/>
    </row>
    <row r="8" customFormat="false" ht="13.5" hidden="false" customHeight="true" outlineLevel="0" collapsed="false">
      <c r="A8" s="99" t="s">
        <v>163</v>
      </c>
      <c r="B8" s="99"/>
      <c r="C8" s="99"/>
      <c r="D8" s="99"/>
      <c r="E8" s="99"/>
      <c r="F8" s="99"/>
      <c r="G8" s="99"/>
      <c r="H8" s="99"/>
      <c r="I8" s="99"/>
    </row>
    <row r="9" customFormat="false" ht="12.75" hidden="false" customHeight="true" outlineLevel="0" collapsed="false">
      <c r="A9" s="100" t="s">
        <v>164</v>
      </c>
      <c r="B9" s="100"/>
      <c r="C9" s="100"/>
      <c r="D9" s="100"/>
      <c r="E9" s="100"/>
      <c r="F9" s="100"/>
      <c r="G9" s="100"/>
      <c r="H9" s="100"/>
      <c r="I9" s="100"/>
      <c r="J9" s="114"/>
    </row>
    <row r="10" customFormat="false" ht="25.5" hidden="false" customHeight="true" outlineLevel="0" collapsed="false">
      <c r="A10" s="101" t="s">
        <v>165</v>
      </c>
      <c r="B10" s="101" t="s">
        <v>119</v>
      </c>
      <c r="C10" s="101" t="s">
        <v>166</v>
      </c>
      <c r="D10" s="101" t="s">
        <v>167</v>
      </c>
      <c r="E10" s="101" t="s">
        <v>154</v>
      </c>
      <c r="F10" s="101" t="s">
        <v>168</v>
      </c>
      <c r="G10" s="101" t="s">
        <v>169</v>
      </c>
      <c r="H10" s="101" t="s">
        <v>170</v>
      </c>
      <c r="I10" s="22" t="s">
        <v>171</v>
      </c>
      <c r="J10" s="22" t="s">
        <v>172</v>
      </c>
    </row>
    <row r="11" customFormat="false" ht="21.75" hidden="false" customHeight="true" outlineLevel="0" collapsed="false">
      <c r="A11" s="88" t="n">
        <v>1</v>
      </c>
      <c r="B11" s="102"/>
      <c r="C11" s="102"/>
      <c r="D11" s="102"/>
      <c r="E11" s="102"/>
      <c r="F11" s="102" t="n">
        <v>0</v>
      </c>
      <c r="G11" s="102"/>
      <c r="H11" s="102"/>
      <c r="I11" s="6"/>
      <c r="J11" s="6"/>
    </row>
    <row r="12" customFormat="false" ht="21.75" hidden="false" customHeight="true" outlineLevel="0" collapsed="false">
      <c r="A12" s="88" t="n">
        <v>2</v>
      </c>
      <c r="B12" s="102"/>
      <c r="C12" s="102"/>
      <c r="D12" s="102"/>
      <c r="E12" s="102"/>
      <c r="F12" s="102" t="n">
        <v>0</v>
      </c>
      <c r="G12" s="102"/>
      <c r="H12" s="102"/>
      <c r="I12" s="5"/>
      <c r="J12" s="5"/>
    </row>
    <row r="13" customFormat="false" ht="21.75" hidden="false" customHeight="true" outlineLevel="0" collapsed="false">
      <c r="A13" s="88" t="n">
        <v>3</v>
      </c>
      <c r="B13" s="102"/>
      <c r="C13" s="102"/>
      <c r="D13" s="102"/>
      <c r="E13" s="102"/>
      <c r="F13" s="102" t="n">
        <v>0</v>
      </c>
      <c r="G13" s="102"/>
      <c r="H13" s="102"/>
      <c r="I13" s="6"/>
      <c r="J13" s="6"/>
    </row>
    <row r="14" customFormat="false" ht="21.75" hidden="false" customHeight="true" outlineLevel="0" collapsed="false">
      <c r="A14" s="88" t="n">
        <v>4</v>
      </c>
      <c r="B14" s="102"/>
      <c r="C14" s="102"/>
      <c r="D14" s="102"/>
      <c r="E14" s="102"/>
      <c r="F14" s="102" t="n">
        <v>0</v>
      </c>
      <c r="G14" s="102"/>
      <c r="H14" s="102"/>
      <c r="I14" s="5"/>
      <c r="J14" s="5"/>
    </row>
    <row r="15" customFormat="false" ht="21.75" hidden="false" customHeight="true" outlineLevel="0" collapsed="false">
      <c r="A15" s="88" t="n">
        <v>5</v>
      </c>
      <c r="B15" s="102"/>
      <c r="C15" s="102"/>
      <c r="D15" s="102"/>
      <c r="E15" s="102"/>
      <c r="F15" s="102" t="n">
        <v>0</v>
      </c>
      <c r="G15" s="102"/>
      <c r="H15" s="102"/>
      <c r="I15" s="6"/>
      <c r="J15" s="6"/>
    </row>
    <row r="16" customFormat="false" ht="27.75" hidden="false" customHeight="true" outlineLevel="0" collapsed="false">
      <c r="A16" s="103" t="s">
        <v>173</v>
      </c>
      <c r="B16" s="103"/>
      <c r="C16" s="103"/>
      <c r="D16" s="103"/>
      <c r="E16" s="103"/>
      <c r="F16" s="103"/>
      <c r="G16" s="103"/>
      <c r="H16" s="103"/>
      <c r="I16" s="103"/>
    </row>
    <row r="17" customFormat="false" ht="13.5" hidden="false" customHeight="true" outlineLevel="0" collapsed="false">
      <c r="A17" s="104" t="s">
        <v>174</v>
      </c>
      <c r="B17" s="104"/>
      <c r="C17" s="104"/>
      <c r="D17" s="104"/>
      <c r="E17" s="104"/>
      <c r="F17" s="104"/>
      <c r="G17" s="104"/>
      <c r="H17" s="104"/>
      <c r="I17" s="104"/>
    </row>
    <row r="18" customFormat="false" ht="25.5" hidden="false" customHeight="true" outlineLevel="0" collapsed="false">
      <c r="A18" s="105" t="s">
        <v>165</v>
      </c>
      <c r="B18" s="105" t="s">
        <v>156</v>
      </c>
      <c r="C18" s="105" t="s">
        <v>175</v>
      </c>
      <c r="D18" s="105" t="s">
        <v>176</v>
      </c>
      <c r="E18" s="105" t="s">
        <v>177</v>
      </c>
      <c r="F18" s="105" t="s">
        <v>178</v>
      </c>
      <c r="G18" s="105" t="s">
        <v>154</v>
      </c>
      <c r="H18" s="105" t="s">
        <v>179</v>
      </c>
    </row>
    <row r="19" customFormat="false" ht="21.75" hidden="false" customHeight="true" outlineLevel="0" collapsed="false">
      <c r="A19" s="88" t="n">
        <v>1</v>
      </c>
      <c r="B19" s="102"/>
      <c r="C19" s="102"/>
      <c r="D19" s="102"/>
      <c r="E19" s="102"/>
      <c r="F19" s="102"/>
      <c r="G19" s="102"/>
      <c r="H19" s="102"/>
    </row>
    <row r="20" customFormat="false" ht="21.75" hidden="false" customHeight="true" outlineLevel="0" collapsed="false">
      <c r="A20" s="88" t="n">
        <v>2</v>
      </c>
      <c r="B20" s="102"/>
      <c r="C20" s="102"/>
      <c r="D20" s="102"/>
      <c r="E20" s="102"/>
      <c r="F20" s="102"/>
      <c r="G20" s="102"/>
      <c r="H20" s="102"/>
    </row>
    <row r="21" customFormat="false" ht="21.75" hidden="false" customHeight="true" outlineLevel="0" collapsed="false">
      <c r="A21" s="88" t="n">
        <v>3</v>
      </c>
      <c r="B21" s="102"/>
      <c r="C21" s="102"/>
      <c r="D21" s="102"/>
      <c r="E21" s="102"/>
      <c r="F21" s="102"/>
      <c r="G21" s="102"/>
      <c r="H21" s="102"/>
    </row>
    <row r="22" customFormat="false" ht="21.75" hidden="false" customHeight="true" outlineLevel="0" collapsed="false">
      <c r="A22" s="88" t="n">
        <v>4</v>
      </c>
      <c r="B22" s="102"/>
      <c r="C22" s="102"/>
      <c r="D22" s="102"/>
      <c r="E22" s="102"/>
      <c r="F22" s="102"/>
      <c r="G22" s="102"/>
      <c r="H22" s="102"/>
    </row>
    <row r="23" customFormat="false" ht="27.75" hidden="false" customHeight="true" outlineLevel="0" collapsed="false">
      <c r="A23" s="106" t="s">
        <v>180</v>
      </c>
      <c r="B23" s="106"/>
      <c r="C23" s="106"/>
      <c r="D23" s="106"/>
      <c r="E23" s="106"/>
      <c r="F23" s="106"/>
      <c r="G23" s="106"/>
      <c r="H23" s="106"/>
      <c r="I23" s="106"/>
    </row>
    <row r="24" customFormat="false" ht="13.5" hidden="false" customHeight="true" outlineLevel="0" collapsed="false">
      <c r="A24" s="107" t="s">
        <v>181</v>
      </c>
      <c r="B24" s="107"/>
      <c r="C24" s="107"/>
      <c r="D24" s="107"/>
      <c r="E24" s="107"/>
      <c r="F24" s="107"/>
      <c r="G24" s="107"/>
      <c r="H24" s="107"/>
      <c r="I24" s="107"/>
    </row>
    <row r="25" customFormat="false" ht="25.5" hidden="false" customHeight="true" outlineLevel="0" collapsed="false">
      <c r="A25" s="108" t="s">
        <v>165</v>
      </c>
      <c r="B25" s="108" t="s">
        <v>119</v>
      </c>
      <c r="C25" s="108" t="s">
        <v>182</v>
      </c>
      <c r="D25" s="108" t="s">
        <v>183</v>
      </c>
      <c r="E25" s="108" t="s">
        <v>169</v>
      </c>
      <c r="F25" s="108" t="s">
        <v>184</v>
      </c>
      <c r="G25" s="108" t="s">
        <v>178</v>
      </c>
      <c r="H25" s="108" t="s">
        <v>185</v>
      </c>
    </row>
    <row r="26" customFormat="false" ht="21.75" hidden="false" customHeight="true" outlineLevel="0" collapsed="false">
      <c r="A26" s="88" t="n">
        <v>1</v>
      </c>
      <c r="B26" s="102"/>
      <c r="C26" s="102"/>
      <c r="D26" s="102"/>
      <c r="E26" s="102"/>
      <c r="F26" s="102"/>
      <c r="G26" s="102"/>
      <c r="H26" s="102"/>
    </row>
    <row r="27" customFormat="false" ht="21.75" hidden="false" customHeight="true" outlineLevel="0" collapsed="false">
      <c r="A27" s="88" t="n">
        <v>2</v>
      </c>
      <c r="B27" s="102"/>
      <c r="C27" s="102"/>
      <c r="D27" s="102"/>
      <c r="E27" s="102"/>
      <c r="F27" s="102"/>
      <c r="G27" s="102"/>
      <c r="H27" s="102"/>
    </row>
    <row r="28" customFormat="false" ht="21.75" hidden="false" customHeight="true" outlineLevel="0" collapsed="false">
      <c r="A28" s="88" t="n">
        <v>3</v>
      </c>
      <c r="B28" s="102"/>
      <c r="C28" s="102"/>
      <c r="D28" s="102"/>
      <c r="E28" s="102"/>
      <c r="F28" s="102"/>
      <c r="G28" s="102"/>
      <c r="H28" s="102"/>
    </row>
    <row r="29" customFormat="false" ht="21.75" hidden="false" customHeight="true" outlineLevel="0" collapsed="false">
      <c r="A29" s="88" t="n">
        <v>4</v>
      </c>
      <c r="B29" s="102"/>
      <c r="C29" s="102"/>
      <c r="D29" s="102"/>
      <c r="E29" s="102"/>
      <c r="F29" s="102"/>
      <c r="G29" s="102"/>
      <c r="H29" s="102"/>
    </row>
    <row r="31" customFormat="false" ht="33.75" hidden="false" customHeight="true" outlineLevel="0" collapsed="false">
      <c r="A31" s="109" t="s">
        <v>186</v>
      </c>
      <c r="B31" s="109"/>
      <c r="C31" s="109"/>
      <c r="D31" s="109"/>
      <c r="E31" s="109"/>
      <c r="F31" s="109"/>
      <c r="G31" s="109"/>
      <c r="H31" s="109"/>
      <c r="I31" s="109"/>
    </row>
    <row r="32" customFormat="false" ht="15" hidden="false" customHeight="true" outlineLevel="0" collapsed="false">
      <c r="A32" s="110" t="s">
        <v>187</v>
      </c>
      <c r="B32" s="110"/>
      <c r="C32" s="110"/>
      <c r="D32" s="110"/>
      <c r="E32" s="110"/>
      <c r="F32" s="110"/>
      <c r="G32" s="110"/>
      <c r="H32" s="110"/>
      <c r="I32" s="110"/>
    </row>
    <row r="33" customFormat="false" ht="27.75" hidden="false" customHeight="true" outlineLevel="0" collapsed="false">
      <c r="A33" s="98" t="s">
        <v>162</v>
      </c>
      <c r="B33" s="98"/>
      <c r="C33" s="98"/>
      <c r="D33" s="98"/>
      <c r="E33" s="98"/>
      <c r="F33" s="98"/>
      <c r="G33" s="98"/>
      <c r="H33" s="98"/>
      <c r="I33" s="98"/>
    </row>
    <row r="34" customFormat="false" ht="13.5" hidden="false" customHeight="true" outlineLevel="0" collapsed="false">
      <c r="A34" s="99" t="s">
        <v>163</v>
      </c>
      <c r="B34" s="99"/>
      <c r="C34" s="99"/>
      <c r="D34" s="99"/>
      <c r="E34" s="99"/>
      <c r="F34" s="99"/>
      <c r="G34" s="99"/>
      <c r="H34" s="99"/>
      <c r="I34" s="99"/>
    </row>
    <row r="35" customFormat="false" ht="12.75" hidden="false" customHeight="true" outlineLevel="0" collapsed="false">
      <c r="A35" s="100" t="s">
        <v>164</v>
      </c>
      <c r="B35" s="100"/>
      <c r="C35" s="100"/>
      <c r="D35" s="100"/>
      <c r="E35" s="100"/>
      <c r="F35" s="100"/>
      <c r="G35" s="100"/>
      <c r="H35" s="100"/>
      <c r="I35" s="100"/>
      <c r="J35" s="114"/>
    </row>
    <row r="36" customFormat="false" ht="25.5" hidden="false" customHeight="true" outlineLevel="0" collapsed="false">
      <c r="A36" s="101" t="s">
        <v>165</v>
      </c>
      <c r="B36" s="101" t="s">
        <v>119</v>
      </c>
      <c r="C36" s="101" t="s">
        <v>166</v>
      </c>
      <c r="D36" s="101" t="s">
        <v>167</v>
      </c>
      <c r="E36" s="101" t="s">
        <v>154</v>
      </c>
      <c r="F36" s="101" t="s">
        <v>168</v>
      </c>
      <c r="G36" s="101" t="s">
        <v>169</v>
      </c>
      <c r="H36" s="101" t="s">
        <v>170</v>
      </c>
      <c r="I36" s="22" t="s">
        <v>171</v>
      </c>
      <c r="J36" s="22" t="s">
        <v>172</v>
      </c>
    </row>
    <row r="37" customFormat="false" ht="21.75" hidden="false" customHeight="true" outlineLevel="0" collapsed="false">
      <c r="A37" s="88" t="n">
        <v>1</v>
      </c>
      <c r="B37" s="102"/>
      <c r="C37" s="102"/>
      <c r="D37" s="102"/>
      <c r="E37" s="102"/>
      <c r="F37" s="102" t="n">
        <v>0</v>
      </c>
      <c r="G37" s="102"/>
      <c r="H37" s="102"/>
      <c r="I37" s="6"/>
      <c r="J37" s="6"/>
    </row>
    <row r="38" customFormat="false" ht="21.75" hidden="false" customHeight="true" outlineLevel="0" collapsed="false">
      <c r="A38" s="88" t="n">
        <v>2</v>
      </c>
      <c r="B38" s="102"/>
      <c r="C38" s="102"/>
      <c r="D38" s="102"/>
      <c r="E38" s="102"/>
      <c r="F38" s="102" t="n">
        <v>0</v>
      </c>
      <c r="G38" s="102"/>
      <c r="H38" s="102"/>
      <c r="I38" s="5"/>
      <c r="J38" s="5"/>
    </row>
    <row r="39" customFormat="false" ht="21.75" hidden="false" customHeight="true" outlineLevel="0" collapsed="false">
      <c r="A39" s="88" t="n">
        <v>3</v>
      </c>
      <c r="B39" s="102"/>
      <c r="C39" s="102"/>
      <c r="D39" s="102"/>
      <c r="E39" s="102"/>
      <c r="F39" s="102" t="n">
        <v>0</v>
      </c>
      <c r="G39" s="102"/>
      <c r="H39" s="102"/>
      <c r="I39" s="6"/>
      <c r="J39" s="6"/>
    </row>
    <row r="40" customFormat="false" ht="21.75" hidden="false" customHeight="true" outlineLevel="0" collapsed="false">
      <c r="A40" s="88" t="n">
        <v>4</v>
      </c>
      <c r="B40" s="102"/>
      <c r="C40" s="102"/>
      <c r="D40" s="102"/>
      <c r="E40" s="102"/>
      <c r="F40" s="102" t="n">
        <v>0</v>
      </c>
      <c r="G40" s="102"/>
      <c r="H40" s="102"/>
      <c r="I40" s="5"/>
      <c r="J40" s="5"/>
    </row>
    <row r="41" customFormat="false" ht="21.75" hidden="false" customHeight="true" outlineLevel="0" collapsed="false">
      <c r="A41" s="88" t="n">
        <v>5</v>
      </c>
      <c r="B41" s="102"/>
      <c r="C41" s="102"/>
      <c r="D41" s="102"/>
      <c r="E41" s="102"/>
      <c r="F41" s="102" t="n">
        <v>0</v>
      </c>
      <c r="G41" s="102"/>
      <c r="H41" s="102"/>
      <c r="I41" s="6"/>
      <c r="J41" s="6"/>
    </row>
    <row r="42" customFormat="false" ht="27.75" hidden="false" customHeight="true" outlineLevel="0" collapsed="false">
      <c r="A42" s="103" t="s">
        <v>173</v>
      </c>
      <c r="B42" s="103"/>
      <c r="C42" s="103"/>
      <c r="D42" s="103"/>
      <c r="E42" s="103"/>
      <c r="F42" s="103"/>
      <c r="G42" s="103"/>
      <c r="H42" s="103"/>
      <c r="I42" s="103"/>
    </row>
    <row r="43" customFormat="false" ht="13.5" hidden="false" customHeight="true" outlineLevel="0" collapsed="false">
      <c r="A43" s="104" t="s">
        <v>174</v>
      </c>
      <c r="B43" s="104"/>
      <c r="C43" s="104"/>
      <c r="D43" s="104"/>
      <c r="E43" s="104"/>
      <c r="F43" s="104"/>
      <c r="G43" s="104"/>
      <c r="H43" s="104"/>
      <c r="I43" s="104"/>
    </row>
    <row r="44" customFormat="false" ht="25.5" hidden="false" customHeight="true" outlineLevel="0" collapsed="false">
      <c r="A44" s="105" t="s">
        <v>165</v>
      </c>
      <c r="B44" s="105" t="s">
        <v>156</v>
      </c>
      <c r="C44" s="105" t="s">
        <v>175</v>
      </c>
      <c r="D44" s="105" t="s">
        <v>176</v>
      </c>
      <c r="E44" s="105" t="s">
        <v>177</v>
      </c>
      <c r="F44" s="105" t="s">
        <v>178</v>
      </c>
      <c r="G44" s="105" t="s">
        <v>154</v>
      </c>
      <c r="H44" s="105" t="s">
        <v>179</v>
      </c>
    </row>
    <row r="45" customFormat="false" ht="21.75" hidden="false" customHeight="true" outlineLevel="0" collapsed="false">
      <c r="A45" s="88" t="n">
        <v>1</v>
      </c>
      <c r="B45" s="102"/>
      <c r="C45" s="102"/>
      <c r="D45" s="102"/>
      <c r="E45" s="102"/>
      <c r="F45" s="102"/>
      <c r="G45" s="102"/>
      <c r="H45" s="102"/>
    </row>
    <row r="46" customFormat="false" ht="21.75" hidden="false" customHeight="true" outlineLevel="0" collapsed="false">
      <c r="A46" s="88" t="n">
        <v>2</v>
      </c>
      <c r="B46" s="102"/>
      <c r="C46" s="102"/>
      <c r="D46" s="102"/>
      <c r="E46" s="102"/>
      <c r="F46" s="102"/>
      <c r="G46" s="102"/>
      <c r="H46" s="102"/>
    </row>
    <row r="47" customFormat="false" ht="21.75" hidden="false" customHeight="true" outlineLevel="0" collapsed="false">
      <c r="A47" s="88" t="n">
        <v>3</v>
      </c>
      <c r="B47" s="102"/>
      <c r="C47" s="102"/>
      <c r="D47" s="102"/>
      <c r="E47" s="102"/>
      <c r="F47" s="102"/>
      <c r="G47" s="102"/>
      <c r="H47" s="102"/>
    </row>
    <row r="48" customFormat="false" ht="21.75" hidden="false" customHeight="true" outlineLevel="0" collapsed="false">
      <c r="A48" s="88" t="n">
        <v>4</v>
      </c>
      <c r="B48" s="102"/>
      <c r="C48" s="102"/>
      <c r="D48" s="102"/>
      <c r="E48" s="102"/>
      <c r="F48" s="102"/>
      <c r="G48" s="102"/>
      <c r="H48" s="102"/>
    </row>
    <row r="49" customFormat="false" ht="27.75" hidden="false" customHeight="true" outlineLevel="0" collapsed="false">
      <c r="A49" s="106" t="s">
        <v>180</v>
      </c>
      <c r="B49" s="106"/>
      <c r="C49" s="106"/>
      <c r="D49" s="106"/>
      <c r="E49" s="106"/>
      <c r="F49" s="106"/>
      <c r="G49" s="106"/>
      <c r="H49" s="106"/>
      <c r="I49" s="106"/>
    </row>
    <row r="50" customFormat="false" ht="13.5" hidden="false" customHeight="true" outlineLevel="0" collapsed="false">
      <c r="A50" s="107" t="s">
        <v>181</v>
      </c>
      <c r="B50" s="107"/>
      <c r="C50" s="107"/>
      <c r="D50" s="107"/>
      <c r="E50" s="107"/>
      <c r="F50" s="107"/>
      <c r="G50" s="107"/>
      <c r="H50" s="107"/>
      <c r="I50" s="107"/>
    </row>
    <row r="51" customFormat="false" ht="25.5" hidden="false" customHeight="true" outlineLevel="0" collapsed="false">
      <c r="A51" s="108" t="s">
        <v>165</v>
      </c>
      <c r="B51" s="108" t="s">
        <v>119</v>
      </c>
      <c r="C51" s="108" t="s">
        <v>182</v>
      </c>
      <c r="D51" s="108" t="s">
        <v>183</v>
      </c>
      <c r="E51" s="108" t="s">
        <v>169</v>
      </c>
      <c r="F51" s="108" t="s">
        <v>184</v>
      </c>
      <c r="G51" s="108" t="s">
        <v>178</v>
      </c>
      <c r="H51" s="108" t="s">
        <v>185</v>
      </c>
    </row>
    <row r="52" customFormat="false" ht="21.75" hidden="false" customHeight="true" outlineLevel="0" collapsed="false">
      <c r="A52" s="88" t="n">
        <v>1</v>
      </c>
      <c r="B52" s="102"/>
      <c r="C52" s="102"/>
      <c r="D52" s="102"/>
      <c r="E52" s="102"/>
      <c r="F52" s="102"/>
      <c r="G52" s="102"/>
      <c r="H52" s="102"/>
    </row>
    <row r="53" customFormat="false" ht="21.75" hidden="false" customHeight="true" outlineLevel="0" collapsed="false">
      <c r="A53" s="88" t="n">
        <v>2</v>
      </c>
      <c r="B53" s="102"/>
      <c r="C53" s="102"/>
      <c r="D53" s="102"/>
      <c r="E53" s="102"/>
      <c r="F53" s="102"/>
      <c r="G53" s="102"/>
      <c r="H53" s="102"/>
    </row>
    <row r="54" customFormat="false" ht="21.75" hidden="false" customHeight="true" outlineLevel="0" collapsed="false">
      <c r="A54" s="88" t="n">
        <v>3</v>
      </c>
      <c r="B54" s="102"/>
      <c r="C54" s="102"/>
      <c r="D54" s="102"/>
      <c r="E54" s="102"/>
      <c r="F54" s="102"/>
      <c r="G54" s="102"/>
      <c r="H54" s="102"/>
    </row>
    <row r="55" customFormat="false" ht="21.75" hidden="false" customHeight="true" outlineLevel="0" collapsed="false">
      <c r="A55" s="88" t="n">
        <v>4</v>
      </c>
      <c r="B55" s="102"/>
      <c r="C55" s="102"/>
      <c r="D55" s="102"/>
      <c r="E55" s="102"/>
      <c r="F55" s="102"/>
      <c r="G55" s="102"/>
      <c r="H55" s="102"/>
    </row>
    <row r="57" customFormat="false" ht="33.75" hidden="false" customHeight="true" outlineLevel="0" collapsed="false">
      <c r="A57" s="111" t="s">
        <v>188</v>
      </c>
      <c r="B57" s="111"/>
      <c r="C57" s="111"/>
      <c r="D57" s="111"/>
      <c r="E57" s="111"/>
      <c r="F57" s="111"/>
      <c r="G57" s="111"/>
      <c r="H57" s="111"/>
      <c r="I57" s="111"/>
    </row>
    <row r="58" customFormat="false" ht="15" hidden="false" customHeight="true" outlineLevel="0" collapsed="false">
      <c r="A58" s="110" t="s">
        <v>189</v>
      </c>
      <c r="B58" s="110"/>
      <c r="C58" s="110"/>
      <c r="D58" s="110"/>
      <c r="E58" s="110"/>
      <c r="F58" s="110"/>
      <c r="G58" s="110"/>
      <c r="H58" s="110"/>
      <c r="I58" s="110"/>
    </row>
    <row r="59" customFormat="false" ht="27.75" hidden="false" customHeight="true" outlineLevel="0" collapsed="false">
      <c r="A59" s="98" t="s">
        <v>162</v>
      </c>
      <c r="B59" s="98"/>
      <c r="C59" s="98"/>
      <c r="D59" s="98"/>
      <c r="E59" s="98"/>
      <c r="F59" s="98"/>
      <c r="G59" s="98"/>
      <c r="H59" s="98"/>
      <c r="I59" s="98"/>
    </row>
    <row r="60" customFormat="false" ht="13.5" hidden="false" customHeight="true" outlineLevel="0" collapsed="false">
      <c r="A60" s="99" t="s">
        <v>163</v>
      </c>
      <c r="B60" s="99"/>
      <c r="C60" s="99"/>
      <c r="D60" s="99"/>
      <c r="E60" s="99"/>
      <c r="F60" s="99"/>
      <c r="G60" s="99"/>
      <c r="H60" s="99"/>
      <c r="I60" s="99"/>
    </row>
    <row r="61" customFormat="false" ht="12.75" hidden="false" customHeight="true" outlineLevel="0" collapsed="false">
      <c r="A61" s="100" t="s">
        <v>164</v>
      </c>
      <c r="B61" s="100"/>
      <c r="C61" s="100"/>
      <c r="D61" s="100"/>
      <c r="E61" s="100"/>
      <c r="F61" s="100"/>
      <c r="G61" s="100"/>
      <c r="H61" s="100"/>
      <c r="I61" s="100"/>
      <c r="J61" s="114"/>
    </row>
    <row r="62" customFormat="false" ht="25.5" hidden="false" customHeight="true" outlineLevel="0" collapsed="false">
      <c r="A62" s="101" t="s">
        <v>165</v>
      </c>
      <c r="B62" s="101" t="s">
        <v>119</v>
      </c>
      <c r="C62" s="101" t="s">
        <v>166</v>
      </c>
      <c r="D62" s="101" t="s">
        <v>167</v>
      </c>
      <c r="E62" s="101" t="s">
        <v>154</v>
      </c>
      <c r="F62" s="101" t="s">
        <v>168</v>
      </c>
      <c r="G62" s="101" t="s">
        <v>169</v>
      </c>
      <c r="H62" s="101" t="s">
        <v>170</v>
      </c>
      <c r="I62" s="22" t="s">
        <v>171</v>
      </c>
      <c r="J62" s="22" t="s">
        <v>172</v>
      </c>
    </row>
    <row r="63" customFormat="false" ht="21.75" hidden="false" customHeight="true" outlineLevel="0" collapsed="false">
      <c r="A63" s="88" t="n">
        <v>1</v>
      </c>
      <c r="B63" s="102"/>
      <c r="C63" s="102"/>
      <c r="D63" s="102"/>
      <c r="E63" s="102"/>
      <c r="F63" s="102" t="n">
        <v>0</v>
      </c>
      <c r="G63" s="102"/>
      <c r="H63" s="102"/>
      <c r="I63" s="6"/>
      <c r="J63" s="6"/>
    </row>
    <row r="64" customFormat="false" ht="21.75" hidden="false" customHeight="true" outlineLevel="0" collapsed="false">
      <c r="A64" s="88" t="n">
        <v>2</v>
      </c>
      <c r="B64" s="102"/>
      <c r="C64" s="102"/>
      <c r="D64" s="102"/>
      <c r="E64" s="102"/>
      <c r="F64" s="102" t="n">
        <v>0</v>
      </c>
      <c r="G64" s="102"/>
      <c r="H64" s="102"/>
      <c r="I64" s="5"/>
      <c r="J64" s="5"/>
    </row>
    <row r="65" customFormat="false" ht="21.75" hidden="false" customHeight="true" outlineLevel="0" collapsed="false">
      <c r="A65" s="88" t="n">
        <v>3</v>
      </c>
      <c r="B65" s="102"/>
      <c r="C65" s="102"/>
      <c r="D65" s="102"/>
      <c r="E65" s="102"/>
      <c r="F65" s="102" t="n">
        <v>0</v>
      </c>
      <c r="G65" s="102"/>
      <c r="H65" s="102"/>
      <c r="I65" s="6"/>
      <c r="J65" s="6"/>
    </row>
    <row r="66" customFormat="false" ht="21.75" hidden="false" customHeight="true" outlineLevel="0" collapsed="false">
      <c r="A66" s="88" t="n">
        <v>4</v>
      </c>
      <c r="B66" s="102"/>
      <c r="C66" s="102"/>
      <c r="D66" s="102"/>
      <c r="E66" s="102"/>
      <c r="F66" s="102" t="n">
        <v>0</v>
      </c>
      <c r="G66" s="102"/>
      <c r="H66" s="102"/>
      <c r="I66" s="5"/>
      <c r="J66" s="5"/>
    </row>
    <row r="67" customFormat="false" ht="21.75" hidden="false" customHeight="true" outlineLevel="0" collapsed="false">
      <c r="A67" s="88" t="n">
        <v>5</v>
      </c>
      <c r="B67" s="102"/>
      <c r="C67" s="102"/>
      <c r="D67" s="102"/>
      <c r="E67" s="102"/>
      <c r="F67" s="102" t="n">
        <v>0</v>
      </c>
      <c r="G67" s="102"/>
      <c r="H67" s="102"/>
      <c r="I67" s="6"/>
      <c r="J67" s="6"/>
    </row>
    <row r="68" customFormat="false" ht="27.75" hidden="false" customHeight="true" outlineLevel="0" collapsed="false">
      <c r="A68" s="103" t="s">
        <v>173</v>
      </c>
      <c r="B68" s="103"/>
      <c r="C68" s="103"/>
      <c r="D68" s="103"/>
      <c r="E68" s="103"/>
      <c r="F68" s="103"/>
      <c r="G68" s="103"/>
      <c r="H68" s="103"/>
      <c r="I68" s="103"/>
    </row>
    <row r="69" customFormat="false" ht="13.5" hidden="false" customHeight="true" outlineLevel="0" collapsed="false">
      <c r="A69" s="104" t="s">
        <v>174</v>
      </c>
      <c r="B69" s="104"/>
      <c r="C69" s="104"/>
      <c r="D69" s="104"/>
      <c r="E69" s="104"/>
      <c r="F69" s="104"/>
      <c r="G69" s="104"/>
      <c r="H69" s="104"/>
      <c r="I69" s="104"/>
    </row>
    <row r="70" customFormat="false" ht="25.5" hidden="false" customHeight="true" outlineLevel="0" collapsed="false">
      <c r="A70" s="105" t="s">
        <v>165</v>
      </c>
      <c r="B70" s="105" t="s">
        <v>156</v>
      </c>
      <c r="C70" s="105" t="s">
        <v>175</v>
      </c>
      <c r="D70" s="105" t="s">
        <v>176</v>
      </c>
      <c r="E70" s="105" t="s">
        <v>177</v>
      </c>
      <c r="F70" s="105" t="s">
        <v>178</v>
      </c>
      <c r="G70" s="105" t="s">
        <v>154</v>
      </c>
      <c r="H70" s="105" t="s">
        <v>179</v>
      </c>
    </row>
    <row r="71" customFormat="false" ht="21.75" hidden="false" customHeight="true" outlineLevel="0" collapsed="false">
      <c r="A71" s="88" t="n">
        <v>1</v>
      </c>
      <c r="B71" s="102"/>
      <c r="C71" s="102"/>
      <c r="D71" s="102"/>
      <c r="E71" s="102"/>
      <c r="F71" s="102"/>
      <c r="G71" s="102"/>
      <c r="H71" s="102"/>
    </row>
    <row r="72" customFormat="false" ht="21.75" hidden="false" customHeight="true" outlineLevel="0" collapsed="false">
      <c r="A72" s="88" t="n">
        <v>2</v>
      </c>
      <c r="B72" s="102"/>
      <c r="C72" s="102"/>
      <c r="D72" s="102"/>
      <c r="E72" s="102"/>
      <c r="F72" s="102"/>
      <c r="G72" s="102"/>
      <c r="H72" s="102"/>
    </row>
    <row r="73" customFormat="false" ht="21.75" hidden="false" customHeight="true" outlineLevel="0" collapsed="false">
      <c r="A73" s="88" t="n">
        <v>3</v>
      </c>
      <c r="B73" s="102"/>
      <c r="C73" s="102"/>
      <c r="D73" s="102"/>
      <c r="E73" s="102"/>
      <c r="F73" s="102"/>
      <c r="G73" s="102"/>
      <c r="H73" s="102"/>
    </row>
    <row r="74" customFormat="false" ht="21.75" hidden="false" customHeight="true" outlineLevel="0" collapsed="false">
      <c r="A74" s="88" t="n">
        <v>4</v>
      </c>
      <c r="B74" s="102"/>
      <c r="C74" s="102"/>
      <c r="D74" s="102"/>
      <c r="E74" s="102"/>
      <c r="F74" s="102"/>
      <c r="G74" s="102"/>
      <c r="H74" s="102"/>
    </row>
    <row r="75" customFormat="false" ht="27.75" hidden="false" customHeight="true" outlineLevel="0" collapsed="false">
      <c r="A75" s="106" t="s">
        <v>180</v>
      </c>
      <c r="B75" s="106"/>
      <c r="C75" s="106"/>
      <c r="D75" s="106"/>
      <c r="E75" s="106"/>
      <c r="F75" s="106"/>
      <c r="G75" s="106"/>
      <c r="H75" s="106"/>
      <c r="I75" s="106"/>
    </row>
    <row r="76" customFormat="false" ht="13.5" hidden="false" customHeight="true" outlineLevel="0" collapsed="false">
      <c r="A76" s="107" t="s">
        <v>181</v>
      </c>
      <c r="B76" s="107"/>
      <c r="C76" s="107"/>
      <c r="D76" s="107"/>
      <c r="E76" s="107"/>
      <c r="F76" s="107"/>
      <c r="G76" s="107"/>
      <c r="H76" s="107"/>
      <c r="I76" s="107"/>
    </row>
    <row r="77" customFormat="false" ht="25.5" hidden="false" customHeight="true" outlineLevel="0" collapsed="false">
      <c r="A77" s="108" t="s">
        <v>165</v>
      </c>
      <c r="B77" s="108" t="s">
        <v>119</v>
      </c>
      <c r="C77" s="108" t="s">
        <v>182</v>
      </c>
      <c r="D77" s="108" t="s">
        <v>183</v>
      </c>
      <c r="E77" s="108" t="s">
        <v>169</v>
      </c>
      <c r="F77" s="108" t="s">
        <v>184</v>
      </c>
      <c r="G77" s="108" t="s">
        <v>178</v>
      </c>
      <c r="H77" s="108" t="s">
        <v>185</v>
      </c>
    </row>
    <row r="78" customFormat="false" ht="21.75" hidden="false" customHeight="true" outlineLevel="0" collapsed="false">
      <c r="A78" s="88" t="n">
        <v>1</v>
      </c>
      <c r="B78" s="102"/>
      <c r="C78" s="102"/>
      <c r="D78" s="102"/>
      <c r="E78" s="102"/>
      <c r="F78" s="102"/>
      <c r="G78" s="102"/>
      <c r="H78" s="102"/>
    </row>
    <row r="79" customFormat="false" ht="21.75" hidden="false" customHeight="true" outlineLevel="0" collapsed="false">
      <c r="A79" s="88" t="n">
        <v>2</v>
      </c>
      <c r="B79" s="102"/>
      <c r="C79" s="102"/>
      <c r="D79" s="102"/>
      <c r="E79" s="102"/>
      <c r="F79" s="102"/>
      <c r="G79" s="102"/>
      <c r="H79" s="102"/>
    </row>
    <row r="80" customFormat="false" ht="21.75" hidden="false" customHeight="true" outlineLevel="0" collapsed="false">
      <c r="A80" s="88" t="n">
        <v>3</v>
      </c>
      <c r="B80" s="102"/>
      <c r="C80" s="102"/>
      <c r="D80" s="102"/>
      <c r="E80" s="102"/>
      <c r="F80" s="102"/>
      <c r="G80" s="102"/>
      <c r="H80" s="102"/>
    </row>
    <row r="81" customFormat="false" ht="21.75" hidden="false" customHeight="true" outlineLevel="0" collapsed="false">
      <c r="A81" s="88" t="n">
        <v>4</v>
      </c>
      <c r="B81" s="102"/>
      <c r="C81" s="102"/>
      <c r="D81" s="102"/>
      <c r="E81" s="102"/>
      <c r="F81" s="102"/>
      <c r="G81" s="102"/>
      <c r="H81" s="102"/>
    </row>
    <row r="83" customFormat="false" ht="33.75" hidden="false" customHeight="true" outlineLevel="0" collapsed="false">
      <c r="A83" s="112" t="s">
        <v>190</v>
      </c>
      <c r="B83" s="112"/>
      <c r="C83" s="112"/>
      <c r="D83" s="112"/>
      <c r="E83" s="112"/>
      <c r="F83" s="112"/>
      <c r="G83" s="112"/>
      <c r="H83" s="112"/>
      <c r="I83" s="112"/>
    </row>
    <row r="84" customFormat="false" ht="15" hidden="false" customHeight="true" outlineLevel="0" collapsed="false">
      <c r="A84" s="110" t="s">
        <v>191</v>
      </c>
      <c r="B84" s="110"/>
      <c r="C84" s="110"/>
      <c r="D84" s="110"/>
      <c r="E84" s="110"/>
      <c r="F84" s="110"/>
      <c r="G84" s="110"/>
      <c r="H84" s="110"/>
      <c r="I84" s="110"/>
    </row>
    <row r="85" customFormat="false" ht="27.75" hidden="false" customHeight="true" outlineLevel="0" collapsed="false">
      <c r="A85" s="98" t="s">
        <v>162</v>
      </c>
      <c r="B85" s="98"/>
      <c r="C85" s="98"/>
      <c r="D85" s="98"/>
      <c r="E85" s="98"/>
      <c r="F85" s="98"/>
      <c r="G85" s="98"/>
      <c r="H85" s="98"/>
      <c r="I85" s="98"/>
    </row>
    <row r="86" customFormat="false" ht="13.5" hidden="false" customHeight="true" outlineLevel="0" collapsed="false">
      <c r="A86" s="99" t="s">
        <v>163</v>
      </c>
      <c r="B86" s="99"/>
      <c r="C86" s="99"/>
      <c r="D86" s="99"/>
      <c r="E86" s="99"/>
      <c r="F86" s="99"/>
      <c r="G86" s="99"/>
      <c r="H86" s="99"/>
      <c r="I86" s="99"/>
    </row>
    <row r="87" customFormat="false" ht="12.75" hidden="false" customHeight="true" outlineLevel="0" collapsed="false">
      <c r="A87" s="100" t="s">
        <v>164</v>
      </c>
      <c r="B87" s="100"/>
      <c r="C87" s="100"/>
      <c r="D87" s="100"/>
      <c r="E87" s="100"/>
      <c r="F87" s="100"/>
      <c r="G87" s="100"/>
      <c r="H87" s="100"/>
      <c r="I87" s="100"/>
      <c r="J87" s="114"/>
    </row>
    <row r="88" customFormat="false" ht="25.5" hidden="false" customHeight="true" outlineLevel="0" collapsed="false">
      <c r="A88" s="101" t="s">
        <v>165</v>
      </c>
      <c r="B88" s="101" t="s">
        <v>119</v>
      </c>
      <c r="C88" s="101" t="s">
        <v>166</v>
      </c>
      <c r="D88" s="101" t="s">
        <v>167</v>
      </c>
      <c r="E88" s="101" t="s">
        <v>154</v>
      </c>
      <c r="F88" s="101" t="s">
        <v>168</v>
      </c>
      <c r="G88" s="101" t="s">
        <v>169</v>
      </c>
      <c r="H88" s="101" t="s">
        <v>170</v>
      </c>
      <c r="I88" s="22" t="s">
        <v>171</v>
      </c>
      <c r="J88" s="22" t="s">
        <v>172</v>
      </c>
    </row>
    <row r="89" customFormat="false" ht="21.75" hidden="false" customHeight="true" outlineLevel="0" collapsed="false">
      <c r="A89" s="88" t="n">
        <v>1</v>
      </c>
      <c r="B89" s="102"/>
      <c r="C89" s="102"/>
      <c r="D89" s="102"/>
      <c r="E89" s="102"/>
      <c r="F89" s="102" t="n">
        <v>0</v>
      </c>
      <c r="G89" s="102"/>
      <c r="H89" s="102"/>
      <c r="I89" s="6"/>
      <c r="J89" s="6"/>
    </row>
    <row r="90" customFormat="false" ht="21.75" hidden="false" customHeight="true" outlineLevel="0" collapsed="false">
      <c r="A90" s="88" t="n">
        <v>2</v>
      </c>
      <c r="B90" s="102"/>
      <c r="C90" s="102"/>
      <c r="D90" s="102"/>
      <c r="E90" s="102"/>
      <c r="F90" s="102" t="n">
        <v>0</v>
      </c>
      <c r="G90" s="102"/>
      <c r="H90" s="102"/>
      <c r="I90" s="5"/>
      <c r="J90" s="5"/>
    </row>
    <row r="91" customFormat="false" ht="21.75" hidden="false" customHeight="true" outlineLevel="0" collapsed="false">
      <c r="A91" s="88" t="n">
        <v>3</v>
      </c>
      <c r="B91" s="102"/>
      <c r="C91" s="102"/>
      <c r="D91" s="102"/>
      <c r="E91" s="102"/>
      <c r="F91" s="102" t="n">
        <v>0</v>
      </c>
      <c r="G91" s="102"/>
      <c r="H91" s="102"/>
      <c r="I91" s="6"/>
      <c r="J91" s="6"/>
    </row>
    <row r="92" customFormat="false" ht="21.75" hidden="false" customHeight="true" outlineLevel="0" collapsed="false">
      <c r="A92" s="88" t="n">
        <v>4</v>
      </c>
      <c r="B92" s="102"/>
      <c r="C92" s="102"/>
      <c r="D92" s="102"/>
      <c r="E92" s="102"/>
      <c r="F92" s="102" t="n">
        <v>0</v>
      </c>
      <c r="G92" s="102"/>
      <c r="H92" s="102"/>
      <c r="I92" s="5"/>
      <c r="J92" s="5"/>
    </row>
    <row r="93" customFormat="false" ht="21.75" hidden="false" customHeight="true" outlineLevel="0" collapsed="false">
      <c r="A93" s="88" t="n">
        <v>5</v>
      </c>
      <c r="B93" s="102"/>
      <c r="C93" s="102"/>
      <c r="D93" s="102"/>
      <c r="E93" s="102"/>
      <c r="F93" s="102" t="n">
        <v>0</v>
      </c>
      <c r="G93" s="102"/>
      <c r="H93" s="102"/>
      <c r="I93" s="6"/>
      <c r="J93" s="6"/>
    </row>
    <row r="94" customFormat="false" ht="27.75" hidden="false" customHeight="true" outlineLevel="0" collapsed="false">
      <c r="A94" s="103" t="s">
        <v>173</v>
      </c>
      <c r="B94" s="103"/>
      <c r="C94" s="103"/>
      <c r="D94" s="103"/>
      <c r="E94" s="103"/>
      <c r="F94" s="103"/>
      <c r="G94" s="103"/>
      <c r="H94" s="103"/>
      <c r="I94" s="103"/>
    </row>
    <row r="95" customFormat="false" ht="13.5" hidden="false" customHeight="true" outlineLevel="0" collapsed="false">
      <c r="A95" s="104" t="s">
        <v>174</v>
      </c>
      <c r="B95" s="104"/>
      <c r="C95" s="104"/>
      <c r="D95" s="104"/>
      <c r="E95" s="104"/>
      <c r="F95" s="104"/>
      <c r="G95" s="104"/>
      <c r="H95" s="104"/>
      <c r="I95" s="104"/>
    </row>
    <row r="96" customFormat="false" ht="25.5" hidden="false" customHeight="true" outlineLevel="0" collapsed="false">
      <c r="A96" s="105" t="s">
        <v>165</v>
      </c>
      <c r="B96" s="105" t="s">
        <v>156</v>
      </c>
      <c r="C96" s="105" t="s">
        <v>175</v>
      </c>
      <c r="D96" s="105" t="s">
        <v>176</v>
      </c>
      <c r="E96" s="105" t="s">
        <v>177</v>
      </c>
      <c r="F96" s="105" t="s">
        <v>178</v>
      </c>
      <c r="G96" s="105" t="s">
        <v>154</v>
      </c>
      <c r="H96" s="105" t="s">
        <v>179</v>
      </c>
    </row>
    <row r="97" customFormat="false" ht="21.75" hidden="false" customHeight="true" outlineLevel="0" collapsed="false">
      <c r="A97" s="88" t="n">
        <v>1</v>
      </c>
      <c r="B97" s="102"/>
      <c r="C97" s="102"/>
      <c r="D97" s="102"/>
      <c r="E97" s="102"/>
      <c r="F97" s="102"/>
      <c r="G97" s="102"/>
      <c r="H97" s="102"/>
    </row>
    <row r="98" customFormat="false" ht="21.75" hidden="false" customHeight="true" outlineLevel="0" collapsed="false">
      <c r="A98" s="88" t="n">
        <v>2</v>
      </c>
      <c r="B98" s="102"/>
      <c r="C98" s="102"/>
      <c r="D98" s="102"/>
      <c r="E98" s="102"/>
      <c r="F98" s="102"/>
      <c r="G98" s="102"/>
      <c r="H98" s="102"/>
    </row>
    <row r="99" customFormat="false" ht="21.75" hidden="false" customHeight="true" outlineLevel="0" collapsed="false">
      <c r="A99" s="88" t="n">
        <v>3</v>
      </c>
      <c r="B99" s="102"/>
      <c r="C99" s="102"/>
      <c r="D99" s="102"/>
      <c r="E99" s="102"/>
      <c r="F99" s="102"/>
      <c r="G99" s="102"/>
      <c r="H99" s="102"/>
    </row>
    <row r="100" customFormat="false" ht="21.75" hidden="false" customHeight="true" outlineLevel="0" collapsed="false">
      <c r="A100" s="88" t="n">
        <v>4</v>
      </c>
      <c r="B100" s="102"/>
      <c r="C100" s="102"/>
      <c r="D100" s="102"/>
      <c r="E100" s="102"/>
      <c r="F100" s="102"/>
      <c r="G100" s="102"/>
      <c r="H100" s="102"/>
    </row>
    <row r="101" customFormat="false" ht="27.75" hidden="false" customHeight="true" outlineLevel="0" collapsed="false">
      <c r="A101" s="106" t="s">
        <v>180</v>
      </c>
      <c r="B101" s="106"/>
      <c r="C101" s="106"/>
      <c r="D101" s="106"/>
      <c r="E101" s="106"/>
      <c r="F101" s="106"/>
      <c r="G101" s="106"/>
      <c r="H101" s="106"/>
      <c r="I101" s="106"/>
    </row>
    <row r="102" customFormat="false" ht="13.5" hidden="false" customHeight="true" outlineLevel="0" collapsed="false">
      <c r="A102" s="107" t="s">
        <v>181</v>
      </c>
      <c r="B102" s="107"/>
      <c r="C102" s="107"/>
      <c r="D102" s="107"/>
      <c r="E102" s="107"/>
      <c r="F102" s="107"/>
      <c r="G102" s="107"/>
      <c r="H102" s="107"/>
      <c r="I102" s="107"/>
    </row>
    <row r="103" customFormat="false" ht="25.5" hidden="false" customHeight="true" outlineLevel="0" collapsed="false">
      <c r="A103" s="108" t="s">
        <v>165</v>
      </c>
      <c r="B103" s="108" t="s">
        <v>119</v>
      </c>
      <c r="C103" s="108" t="s">
        <v>182</v>
      </c>
      <c r="D103" s="108" t="s">
        <v>183</v>
      </c>
      <c r="E103" s="108" t="s">
        <v>169</v>
      </c>
      <c r="F103" s="108" t="s">
        <v>184</v>
      </c>
      <c r="G103" s="108" t="s">
        <v>178</v>
      </c>
      <c r="H103" s="108" t="s">
        <v>185</v>
      </c>
    </row>
    <row r="104" customFormat="false" ht="21.75" hidden="false" customHeight="true" outlineLevel="0" collapsed="false">
      <c r="A104" s="88" t="n">
        <v>1</v>
      </c>
      <c r="B104" s="102"/>
      <c r="C104" s="102"/>
      <c r="D104" s="102"/>
      <c r="E104" s="102"/>
      <c r="F104" s="102"/>
      <c r="G104" s="102"/>
      <c r="H104" s="102"/>
    </row>
    <row r="105" customFormat="false" ht="21.75" hidden="false" customHeight="true" outlineLevel="0" collapsed="false">
      <c r="A105" s="88" t="n">
        <v>2</v>
      </c>
      <c r="B105" s="102"/>
      <c r="C105" s="102"/>
      <c r="D105" s="102"/>
      <c r="E105" s="102"/>
      <c r="F105" s="102"/>
      <c r="G105" s="102"/>
      <c r="H105" s="102"/>
    </row>
    <row r="106" customFormat="false" ht="21.75" hidden="false" customHeight="true" outlineLevel="0" collapsed="false">
      <c r="A106" s="88" t="n">
        <v>3</v>
      </c>
      <c r="B106" s="102"/>
      <c r="C106" s="102"/>
      <c r="D106" s="102"/>
      <c r="E106" s="102"/>
      <c r="F106" s="102"/>
      <c r="G106" s="102"/>
      <c r="H106" s="102"/>
    </row>
    <row r="107" customFormat="false" ht="21.75" hidden="false" customHeight="true" outlineLevel="0" collapsed="false">
      <c r="A107" s="88" t="n">
        <v>4</v>
      </c>
      <c r="B107" s="102"/>
      <c r="C107" s="102"/>
      <c r="D107" s="102"/>
      <c r="E107" s="102"/>
      <c r="F107" s="102"/>
      <c r="G107" s="102"/>
      <c r="H107" s="102"/>
    </row>
    <row r="109" customFormat="false" ht="33.75" hidden="false" customHeight="true" outlineLevel="0" collapsed="false">
      <c r="A109" s="113" t="s">
        <v>192</v>
      </c>
      <c r="B109" s="113"/>
      <c r="C109" s="113"/>
      <c r="D109" s="113"/>
      <c r="E109" s="113"/>
      <c r="F109" s="113"/>
      <c r="G109" s="113"/>
      <c r="H109" s="113"/>
      <c r="I109" s="113"/>
    </row>
    <row r="110" customFormat="false" ht="15" hidden="false" customHeight="true" outlineLevel="0" collapsed="false">
      <c r="A110" s="110" t="s">
        <v>193</v>
      </c>
      <c r="B110" s="110"/>
      <c r="C110" s="110"/>
      <c r="D110" s="110"/>
      <c r="E110" s="110"/>
      <c r="F110" s="110"/>
      <c r="G110" s="110"/>
      <c r="H110" s="110"/>
      <c r="I110" s="110"/>
    </row>
    <row r="111" customFormat="false" ht="27.75" hidden="false" customHeight="true" outlineLevel="0" collapsed="false">
      <c r="A111" s="98" t="s">
        <v>162</v>
      </c>
      <c r="B111" s="98"/>
      <c r="C111" s="98"/>
      <c r="D111" s="98"/>
      <c r="E111" s="98"/>
      <c r="F111" s="98"/>
      <c r="G111" s="98"/>
      <c r="H111" s="98"/>
      <c r="I111" s="98"/>
    </row>
    <row r="112" customFormat="false" ht="13.5" hidden="false" customHeight="true" outlineLevel="0" collapsed="false">
      <c r="A112" s="99" t="s">
        <v>163</v>
      </c>
      <c r="B112" s="99"/>
      <c r="C112" s="99"/>
      <c r="D112" s="99"/>
      <c r="E112" s="99"/>
      <c r="F112" s="99"/>
      <c r="G112" s="99"/>
      <c r="H112" s="99"/>
      <c r="I112" s="99"/>
    </row>
    <row r="113" customFormat="false" ht="12.75" hidden="false" customHeight="true" outlineLevel="0" collapsed="false">
      <c r="A113" s="100" t="s">
        <v>164</v>
      </c>
      <c r="B113" s="100"/>
      <c r="C113" s="100"/>
      <c r="D113" s="100"/>
      <c r="E113" s="100"/>
      <c r="F113" s="100"/>
      <c r="G113" s="100"/>
      <c r="H113" s="100"/>
      <c r="I113" s="100"/>
      <c r="J113" s="114"/>
    </row>
    <row r="114" customFormat="false" ht="25.5" hidden="false" customHeight="true" outlineLevel="0" collapsed="false">
      <c r="A114" s="101" t="s">
        <v>165</v>
      </c>
      <c r="B114" s="101" t="s">
        <v>119</v>
      </c>
      <c r="C114" s="101" t="s">
        <v>166</v>
      </c>
      <c r="D114" s="101" t="s">
        <v>167</v>
      </c>
      <c r="E114" s="101" t="s">
        <v>154</v>
      </c>
      <c r="F114" s="101" t="s">
        <v>168</v>
      </c>
      <c r="G114" s="101" t="s">
        <v>169</v>
      </c>
      <c r="H114" s="101" t="s">
        <v>170</v>
      </c>
      <c r="I114" s="22" t="s">
        <v>171</v>
      </c>
      <c r="J114" s="22" t="s">
        <v>172</v>
      </c>
    </row>
    <row r="115" customFormat="false" ht="21.75" hidden="false" customHeight="true" outlineLevel="0" collapsed="false">
      <c r="A115" s="88" t="n">
        <v>1</v>
      </c>
      <c r="B115" s="102"/>
      <c r="C115" s="102"/>
      <c r="D115" s="102"/>
      <c r="E115" s="102"/>
      <c r="F115" s="102" t="n">
        <v>0</v>
      </c>
      <c r="G115" s="102"/>
      <c r="H115" s="102"/>
      <c r="I115" s="6"/>
      <c r="J115" s="6"/>
    </row>
    <row r="116" customFormat="false" ht="21.75" hidden="false" customHeight="true" outlineLevel="0" collapsed="false">
      <c r="A116" s="88" t="n">
        <v>2</v>
      </c>
      <c r="B116" s="102"/>
      <c r="C116" s="102"/>
      <c r="D116" s="102"/>
      <c r="E116" s="102"/>
      <c r="F116" s="102" t="n">
        <v>0</v>
      </c>
      <c r="G116" s="102"/>
      <c r="H116" s="102"/>
      <c r="I116" s="5"/>
      <c r="J116" s="5"/>
    </row>
    <row r="117" customFormat="false" ht="21.75" hidden="false" customHeight="true" outlineLevel="0" collapsed="false">
      <c r="A117" s="88" t="n">
        <v>3</v>
      </c>
      <c r="B117" s="102"/>
      <c r="C117" s="102"/>
      <c r="D117" s="102"/>
      <c r="E117" s="102"/>
      <c r="F117" s="102" t="n">
        <v>0</v>
      </c>
      <c r="G117" s="102"/>
      <c r="H117" s="102"/>
      <c r="I117" s="6"/>
      <c r="J117" s="6"/>
    </row>
    <row r="118" customFormat="false" ht="21.75" hidden="false" customHeight="true" outlineLevel="0" collapsed="false">
      <c r="A118" s="88" t="n">
        <v>4</v>
      </c>
      <c r="B118" s="102"/>
      <c r="C118" s="102"/>
      <c r="D118" s="102"/>
      <c r="E118" s="102"/>
      <c r="F118" s="102" t="n">
        <v>0</v>
      </c>
      <c r="G118" s="102"/>
      <c r="H118" s="102"/>
      <c r="I118" s="5"/>
      <c r="J118" s="5"/>
    </row>
    <row r="119" customFormat="false" ht="21.75" hidden="false" customHeight="true" outlineLevel="0" collapsed="false">
      <c r="A119" s="88" t="n">
        <v>5</v>
      </c>
      <c r="B119" s="102"/>
      <c r="C119" s="102"/>
      <c r="D119" s="102"/>
      <c r="E119" s="102"/>
      <c r="F119" s="102" t="n">
        <v>0</v>
      </c>
      <c r="G119" s="102"/>
      <c r="H119" s="102"/>
      <c r="I119" s="6"/>
      <c r="J119" s="6"/>
    </row>
    <row r="120" customFormat="false" ht="27.75" hidden="false" customHeight="true" outlineLevel="0" collapsed="false">
      <c r="A120" s="103" t="s">
        <v>173</v>
      </c>
      <c r="B120" s="103"/>
      <c r="C120" s="103"/>
      <c r="D120" s="103"/>
      <c r="E120" s="103"/>
      <c r="F120" s="103"/>
      <c r="G120" s="103"/>
      <c r="H120" s="103"/>
      <c r="I120" s="103"/>
    </row>
    <row r="121" customFormat="false" ht="13.5" hidden="false" customHeight="true" outlineLevel="0" collapsed="false">
      <c r="A121" s="104" t="s">
        <v>174</v>
      </c>
      <c r="B121" s="104"/>
      <c r="C121" s="104"/>
      <c r="D121" s="104"/>
      <c r="E121" s="104"/>
      <c r="F121" s="104"/>
      <c r="G121" s="104"/>
      <c r="H121" s="104"/>
      <c r="I121" s="104"/>
    </row>
    <row r="122" customFormat="false" ht="25.5" hidden="false" customHeight="true" outlineLevel="0" collapsed="false">
      <c r="A122" s="105" t="s">
        <v>165</v>
      </c>
      <c r="B122" s="105" t="s">
        <v>156</v>
      </c>
      <c r="C122" s="105" t="s">
        <v>175</v>
      </c>
      <c r="D122" s="105" t="s">
        <v>176</v>
      </c>
      <c r="E122" s="105" t="s">
        <v>177</v>
      </c>
      <c r="F122" s="105" t="s">
        <v>178</v>
      </c>
      <c r="G122" s="105" t="s">
        <v>154</v>
      </c>
      <c r="H122" s="105" t="s">
        <v>179</v>
      </c>
    </row>
    <row r="123" customFormat="false" ht="21.75" hidden="false" customHeight="true" outlineLevel="0" collapsed="false">
      <c r="A123" s="88" t="n">
        <v>1</v>
      </c>
      <c r="B123" s="102"/>
      <c r="C123" s="102"/>
      <c r="D123" s="102"/>
      <c r="E123" s="102"/>
      <c r="F123" s="102"/>
      <c r="G123" s="102"/>
      <c r="H123" s="102"/>
    </row>
    <row r="124" customFormat="false" ht="21.75" hidden="false" customHeight="true" outlineLevel="0" collapsed="false">
      <c r="A124" s="88" t="n">
        <v>2</v>
      </c>
      <c r="B124" s="102"/>
      <c r="C124" s="102"/>
      <c r="D124" s="102"/>
      <c r="E124" s="102"/>
      <c r="F124" s="102"/>
      <c r="G124" s="102"/>
      <c r="H124" s="102"/>
    </row>
    <row r="125" customFormat="false" ht="21.75" hidden="false" customHeight="true" outlineLevel="0" collapsed="false">
      <c r="A125" s="88" t="n">
        <v>3</v>
      </c>
      <c r="B125" s="102"/>
      <c r="C125" s="102"/>
      <c r="D125" s="102"/>
      <c r="E125" s="102"/>
      <c r="F125" s="102"/>
      <c r="G125" s="102"/>
      <c r="H125" s="102"/>
    </row>
    <row r="126" customFormat="false" ht="21.75" hidden="false" customHeight="true" outlineLevel="0" collapsed="false">
      <c r="A126" s="88" t="n">
        <v>4</v>
      </c>
      <c r="B126" s="102"/>
      <c r="C126" s="102"/>
      <c r="D126" s="102"/>
      <c r="E126" s="102"/>
      <c r="F126" s="102"/>
      <c r="G126" s="102"/>
      <c r="H126" s="102"/>
    </row>
    <row r="127" customFormat="false" ht="27.75" hidden="false" customHeight="true" outlineLevel="0" collapsed="false">
      <c r="A127" s="106" t="s">
        <v>180</v>
      </c>
      <c r="B127" s="106"/>
      <c r="C127" s="106"/>
      <c r="D127" s="106"/>
      <c r="E127" s="106"/>
      <c r="F127" s="106"/>
      <c r="G127" s="106"/>
      <c r="H127" s="106"/>
      <c r="I127" s="106"/>
    </row>
    <row r="128" customFormat="false" ht="13.5" hidden="false" customHeight="true" outlineLevel="0" collapsed="false">
      <c r="A128" s="107" t="s">
        <v>181</v>
      </c>
      <c r="B128" s="107"/>
      <c r="C128" s="107"/>
      <c r="D128" s="107"/>
      <c r="E128" s="107"/>
      <c r="F128" s="107"/>
      <c r="G128" s="107"/>
      <c r="H128" s="107"/>
      <c r="I128" s="107"/>
    </row>
    <row r="129" customFormat="false" ht="25.5" hidden="false" customHeight="true" outlineLevel="0" collapsed="false">
      <c r="A129" s="108" t="s">
        <v>165</v>
      </c>
      <c r="B129" s="108" t="s">
        <v>119</v>
      </c>
      <c r="C129" s="108" t="s">
        <v>182</v>
      </c>
      <c r="D129" s="108" t="s">
        <v>183</v>
      </c>
      <c r="E129" s="108" t="s">
        <v>169</v>
      </c>
      <c r="F129" s="108" t="s">
        <v>184</v>
      </c>
      <c r="G129" s="108" t="s">
        <v>178</v>
      </c>
      <c r="H129" s="108" t="s">
        <v>185</v>
      </c>
    </row>
    <row r="130" customFormat="false" ht="21.75" hidden="false" customHeight="true" outlineLevel="0" collapsed="false">
      <c r="A130" s="88" t="n">
        <v>1</v>
      </c>
      <c r="B130" s="102"/>
      <c r="C130" s="102"/>
      <c r="D130" s="102"/>
      <c r="E130" s="102"/>
      <c r="F130" s="102"/>
      <c r="G130" s="102"/>
      <c r="H130" s="102"/>
    </row>
    <row r="131" customFormat="false" ht="21.75" hidden="false" customHeight="true" outlineLevel="0" collapsed="false">
      <c r="A131" s="88" t="n">
        <v>2</v>
      </c>
      <c r="B131" s="102"/>
      <c r="C131" s="102"/>
      <c r="D131" s="102"/>
      <c r="E131" s="102"/>
      <c r="F131" s="102"/>
      <c r="G131" s="102"/>
      <c r="H131" s="102"/>
    </row>
    <row r="132" customFormat="false" ht="21.75" hidden="false" customHeight="true" outlineLevel="0" collapsed="false">
      <c r="A132" s="88" t="n">
        <v>3</v>
      </c>
      <c r="B132" s="102"/>
      <c r="C132" s="102"/>
      <c r="D132" s="102"/>
      <c r="E132" s="102"/>
      <c r="F132" s="102"/>
      <c r="G132" s="102"/>
      <c r="H132" s="102"/>
    </row>
    <row r="133" customFormat="false" ht="21.75" hidden="false" customHeight="true" outlineLevel="0" collapsed="false">
      <c r="A133" s="88" t="n">
        <v>4</v>
      </c>
      <c r="B133" s="102"/>
      <c r="C133" s="102"/>
      <c r="D133" s="102"/>
      <c r="E133" s="102"/>
      <c r="F133" s="102"/>
      <c r="G133" s="102"/>
      <c r="H133" s="102"/>
    </row>
    <row r="141" customFormat="false" ht="19.5" hidden="false" customHeight="true" outlineLevel="0" collapsed="false">
      <c r="A141" s="67" t="s">
        <v>216</v>
      </c>
      <c r="B141" s="67"/>
      <c r="C141" s="67"/>
      <c r="D141" s="67"/>
      <c r="E141" s="67"/>
      <c r="F141" s="67"/>
      <c r="G141" s="67"/>
      <c r="H141" s="67"/>
    </row>
    <row r="142" customFormat="false" ht="33.75" hidden="false" customHeight="true" outlineLevel="0" collapsed="false">
      <c r="A142" s="97" t="s">
        <v>161</v>
      </c>
      <c r="B142" s="97"/>
      <c r="C142" s="97"/>
      <c r="D142" s="97"/>
      <c r="E142" s="97"/>
      <c r="F142" s="97"/>
      <c r="G142" s="97"/>
      <c r="H142" s="97"/>
      <c r="I142" s="97"/>
    </row>
    <row r="143" customFormat="false" ht="27.75" hidden="false" customHeight="true" outlineLevel="0" collapsed="false">
      <c r="A143" s="98" t="s">
        <v>162</v>
      </c>
      <c r="B143" s="98"/>
      <c r="C143" s="98"/>
      <c r="D143" s="98"/>
      <c r="E143" s="98"/>
      <c r="F143" s="98"/>
      <c r="G143" s="98"/>
      <c r="H143" s="98"/>
      <c r="I143" s="98"/>
    </row>
    <row r="144" customFormat="false" ht="13.5" hidden="false" customHeight="true" outlineLevel="0" collapsed="false">
      <c r="A144" s="99" t="s">
        <v>163</v>
      </c>
      <c r="B144" s="99"/>
      <c r="C144" s="99"/>
      <c r="D144" s="99"/>
      <c r="E144" s="99"/>
      <c r="F144" s="99"/>
      <c r="G144" s="99"/>
      <c r="H144" s="99"/>
      <c r="I144" s="99"/>
    </row>
    <row r="145" customFormat="false" ht="12.75" hidden="false" customHeight="true" outlineLevel="0" collapsed="false">
      <c r="A145" s="100" t="s">
        <v>164</v>
      </c>
      <c r="B145" s="100"/>
      <c r="C145" s="100"/>
      <c r="D145" s="100"/>
      <c r="E145" s="100"/>
      <c r="F145" s="100"/>
      <c r="G145" s="100"/>
      <c r="H145" s="100"/>
      <c r="I145" s="100"/>
      <c r="J145" s="114"/>
    </row>
    <row r="146" customFormat="false" ht="25.5" hidden="false" customHeight="true" outlineLevel="0" collapsed="false">
      <c r="A146" s="101" t="s">
        <v>165</v>
      </c>
      <c r="B146" s="101" t="s">
        <v>119</v>
      </c>
      <c r="C146" s="101" t="s">
        <v>166</v>
      </c>
      <c r="D146" s="101" t="s">
        <v>167</v>
      </c>
      <c r="E146" s="101" t="s">
        <v>154</v>
      </c>
      <c r="F146" s="101" t="s">
        <v>168</v>
      </c>
      <c r="G146" s="101" t="s">
        <v>169</v>
      </c>
      <c r="H146" s="101" t="s">
        <v>170</v>
      </c>
      <c r="I146" s="22" t="s">
        <v>171</v>
      </c>
      <c r="J146" s="22" t="s">
        <v>172</v>
      </c>
    </row>
    <row r="147" customFormat="false" ht="21.75" hidden="false" customHeight="true" outlineLevel="0" collapsed="false">
      <c r="A147" s="88" t="n">
        <v>1</v>
      </c>
      <c r="B147" s="102"/>
      <c r="C147" s="102"/>
      <c r="D147" s="102"/>
      <c r="E147" s="102"/>
      <c r="F147" s="102" t="n">
        <v>0</v>
      </c>
      <c r="G147" s="102"/>
      <c r="H147" s="102"/>
      <c r="I147" s="6"/>
      <c r="J147" s="6"/>
    </row>
    <row r="148" customFormat="false" ht="21.75" hidden="false" customHeight="true" outlineLevel="0" collapsed="false">
      <c r="A148" s="88" t="n">
        <v>2</v>
      </c>
      <c r="B148" s="102"/>
      <c r="C148" s="102"/>
      <c r="D148" s="102"/>
      <c r="E148" s="102"/>
      <c r="F148" s="102" t="n">
        <v>0</v>
      </c>
      <c r="G148" s="102"/>
      <c r="H148" s="102"/>
      <c r="I148" s="5"/>
      <c r="J148" s="5"/>
    </row>
    <row r="149" customFormat="false" ht="21.75" hidden="false" customHeight="true" outlineLevel="0" collapsed="false">
      <c r="A149" s="88" t="n">
        <v>3</v>
      </c>
      <c r="B149" s="102"/>
      <c r="C149" s="102"/>
      <c r="D149" s="102"/>
      <c r="E149" s="102"/>
      <c r="F149" s="102" t="n">
        <v>0</v>
      </c>
      <c r="G149" s="102"/>
      <c r="H149" s="102"/>
      <c r="I149" s="6"/>
      <c r="J149" s="6"/>
    </row>
    <row r="150" customFormat="false" ht="21.75" hidden="false" customHeight="true" outlineLevel="0" collapsed="false">
      <c r="A150" s="88" t="n">
        <v>4</v>
      </c>
      <c r="B150" s="102"/>
      <c r="C150" s="102"/>
      <c r="D150" s="102"/>
      <c r="E150" s="102"/>
      <c r="F150" s="102" t="n">
        <v>0</v>
      </c>
      <c r="G150" s="102"/>
      <c r="H150" s="102"/>
      <c r="I150" s="5"/>
      <c r="J150" s="5"/>
    </row>
    <row r="151" customFormat="false" ht="21.75" hidden="false" customHeight="true" outlineLevel="0" collapsed="false">
      <c r="A151" s="88" t="n">
        <v>5</v>
      </c>
      <c r="B151" s="102"/>
      <c r="C151" s="102"/>
      <c r="D151" s="102"/>
      <c r="E151" s="102"/>
      <c r="F151" s="102" t="n">
        <v>0</v>
      </c>
      <c r="G151" s="102"/>
      <c r="H151" s="102"/>
      <c r="I151" s="6"/>
      <c r="J151" s="6"/>
    </row>
    <row r="152" customFormat="false" ht="27.75" hidden="false" customHeight="true" outlineLevel="0" collapsed="false">
      <c r="A152" s="103" t="s">
        <v>173</v>
      </c>
      <c r="B152" s="103"/>
      <c r="C152" s="103"/>
      <c r="D152" s="103"/>
      <c r="E152" s="103"/>
      <c r="F152" s="103"/>
      <c r="G152" s="103"/>
      <c r="H152" s="103"/>
      <c r="I152" s="103"/>
    </row>
    <row r="153" customFormat="false" ht="13.5" hidden="false" customHeight="true" outlineLevel="0" collapsed="false">
      <c r="A153" s="104" t="s">
        <v>174</v>
      </c>
      <c r="B153" s="104"/>
      <c r="C153" s="104"/>
      <c r="D153" s="104"/>
      <c r="E153" s="104"/>
      <c r="F153" s="104"/>
      <c r="G153" s="104"/>
      <c r="H153" s="104"/>
      <c r="I153" s="104"/>
    </row>
    <row r="154" customFormat="false" ht="25.5" hidden="false" customHeight="true" outlineLevel="0" collapsed="false">
      <c r="A154" s="105" t="s">
        <v>165</v>
      </c>
      <c r="B154" s="105" t="s">
        <v>156</v>
      </c>
      <c r="C154" s="105" t="s">
        <v>175</v>
      </c>
      <c r="D154" s="105" t="s">
        <v>176</v>
      </c>
      <c r="E154" s="105" t="s">
        <v>177</v>
      </c>
      <c r="F154" s="105" t="s">
        <v>178</v>
      </c>
      <c r="G154" s="105" t="s">
        <v>154</v>
      </c>
      <c r="H154" s="105" t="s">
        <v>179</v>
      </c>
    </row>
    <row r="155" customFormat="false" ht="21.75" hidden="false" customHeight="true" outlineLevel="0" collapsed="false">
      <c r="A155" s="88" t="n">
        <v>1</v>
      </c>
      <c r="B155" s="102"/>
      <c r="C155" s="102"/>
      <c r="D155" s="102"/>
      <c r="E155" s="102"/>
      <c r="F155" s="102"/>
      <c r="G155" s="102"/>
      <c r="H155" s="102"/>
    </row>
    <row r="156" customFormat="false" ht="21.75" hidden="false" customHeight="true" outlineLevel="0" collapsed="false">
      <c r="A156" s="88" t="n">
        <v>2</v>
      </c>
      <c r="B156" s="102"/>
      <c r="C156" s="102"/>
      <c r="D156" s="102"/>
      <c r="E156" s="102"/>
      <c r="F156" s="102"/>
      <c r="G156" s="102"/>
      <c r="H156" s="102"/>
    </row>
    <row r="157" customFormat="false" ht="21.75" hidden="false" customHeight="true" outlineLevel="0" collapsed="false">
      <c r="A157" s="88" t="n">
        <v>3</v>
      </c>
      <c r="B157" s="102"/>
      <c r="C157" s="102"/>
      <c r="D157" s="102"/>
      <c r="E157" s="102"/>
      <c r="F157" s="102"/>
      <c r="G157" s="102"/>
      <c r="H157" s="102"/>
    </row>
    <row r="158" customFormat="false" ht="21.75" hidden="false" customHeight="true" outlineLevel="0" collapsed="false">
      <c r="A158" s="88" t="n">
        <v>4</v>
      </c>
      <c r="B158" s="102"/>
      <c r="C158" s="102"/>
      <c r="D158" s="102"/>
      <c r="E158" s="102"/>
      <c r="F158" s="102"/>
      <c r="G158" s="102"/>
      <c r="H158" s="102"/>
    </row>
    <row r="159" customFormat="false" ht="27.75" hidden="false" customHeight="true" outlineLevel="0" collapsed="false">
      <c r="A159" s="106" t="s">
        <v>180</v>
      </c>
      <c r="B159" s="106"/>
      <c r="C159" s="106"/>
      <c r="D159" s="106"/>
      <c r="E159" s="106"/>
      <c r="F159" s="106"/>
      <c r="G159" s="106"/>
      <c r="H159" s="106"/>
      <c r="I159" s="106"/>
    </row>
    <row r="160" customFormat="false" ht="13.5" hidden="false" customHeight="true" outlineLevel="0" collapsed="false">
      <c r="A160" s="107" t="s">
        <v>181</v>
      </c>
      <c r="B160" s="107"/>
      <c r="C160" s="107"/>
      <c r="D160" s="107"/>
      <c r="E160" s="107"/>
      <c r="F160" s="107"/>
      <c r="G160" s="107"/>
      <c r="H160" s="107"/>
      <c r="I160" s="107"/>
    </row>
    <row r="161" customFormat="false" ht="25.5" hidden="false" customHeight="true" outlineLevel="0" collapsed="false">
      <c r="A161" s="108" t="s">
        <v>165</v>
      </c>
      <c r="B161" s="108" t="s">
        <v>119</v>
      </c>
      <c r="C161" s="108" t="s">
        <v>182</v>
      </c>
      <c r="D161" s="108" t="s">
        <v>183</v>
      </c>
      <c r="E161" s="108" t="s">
        <v>169</v>
      </c>
      <c r="F161" s="108" t="s">
        <v>184</v>
      </c>
      <c r="G161" s="108" t="s">
        <v>178</v>
      </c>
      <c r="H161" s="108" t="s">
        <v>185</v>
      </c>
    </row>
    <row r="162" customFormat="false" ht="21.75" hidden="false" customHeight="true" outlineLevel="0" collapsed="false">
      <c r="A162" s="88" t="n">
        <v>1</v>
      </c>
      <c r="B162" s="102"/>
      <c r="C162" s="102"/>
      <c r="D162" s="102"/>
      <c r="E162" s="102"/>
      <c r="F162" s="102"/>
      <c r="G162" s="102"/>
      <c r="H162" s="102"/>
    </row>
    <row r="163" customFormat="false" ht="21.75" hidden="false" customHeight="true" outlineLevel="0" collapsed="false">
      <c r="A163" s="88" t="n">
        <v>2</v>
      </c>
      <c r="B163" s="102"/>
      <c r="C163" s="102"/>
      <c r="D163" s="102"/>
      <c r="E163" s="102"/>
      <c r="F163" s="102"/>
      <c r="G163" s="102"/>
      <c r="H163" s="102"/>
    </row>
    <row r="164" customFormat="false" ht="21.75" hidden="false" customHeight="true" outlineLevel="0" collapsed="false">
      <c r="A164" s="88" t="n">
        <v>3</v>
      </c>
      <c r="B164" s="102"/>
      <c r="C164" s="102"/>
      <c r="D164" s="102"/>
      <c r="E164" s="102"/>
      <c r="F164" s="102"/>
      <c r="G164" s="102"/>
      <c r="H164" s="102"/>
    </row>
    <row r="165" customFormat="false" ht="21.75" hidden="false" customHeight="true" outlineLevel="0" collapsed="false">
      <c r="A165" s="88" t="n">
        <v>4</v>
      </c>
      <c r="B165" s="102"/>
      <c r="C165" s="102"/>
      <c r="D165" s="102"/>
      <c r="E165" s="102"/>
      <c r="F165" s="102"/>
      <c r="G165" s="102"/>
      <c r="H165" s="102"/>
    </row>
    <row r="167" customFormat="false" ht="33.75" hidden="false" customHeight="true" outlineLevel="0" collapsed="false">
      <c r="A167" s="109" t="s">
        <v>186</v>
      </c>
      <c r="B167" s="109"/>
      <c r="C167" s="109"/>
      <c r="D167" s="109"/>
      <c r="E167" s="109"/>
      <c r="F167" s="109"/>
      <c r="G167" s="109"/>
      <c r="H167" s="109"/>
      <c r="I167" s="109"/>
    </row>
    <row r="168" customFormat="false" ht="15" hidden="false" customHeight="true" outlineLevel="0" collapsed="false">
      <c r="A168" s="110" t="s">
        <v>187</v>
      </c>
      <c r="B168" s="110"/>
      <c r="C168" s="110"/>
      <c r="D168" s="110"/>
      <c r="E168" s="110"/>
      <c r="F168" s="110"/>
      <c r="G168" s="110"/>
      <c r="H168" s="110"/>
      <c r="I168" s="110"/>
    </row>
    <row r="169" customFormat="false" ht="27.75" hidden="false" customHeight="true" outlineLevel="0" collapsed="false">
      <c r="A169" s="98" t="s">
        <v>162</v>
      </c>
      <c r="B169" s="98"/>
      <c r="C169" s="98"/>
      <c r="D169" s="98"/>
      <c r="E169" s="98"/>
      <c r="F169" s="98"/>
      <c r="G169" s="98"/>
      <c r="H169" s="98"/>
      <c r="I169" s="98"/>
    </row>
    <row r="170" customFormat="false" ht="13.5" hidden="false" customHeight="true" outlineLevel="0" collapsed="false">
      <c r="A170" s="99" t="s">
        <v>163</v>
      </c>
      <c r="B170" s="99"/>
      <c r="C170" s="99"/>
      <c r="D170" s="99"/>
      <c r="E170" s="99"/>
      <c r="F170" s="99"/>
      <c r="G170" s="99"/>
      <c r="H170" s="99"/>
      <c r="I170" s="99"/>
    </row>
    <row r="171" customFormat="false" ht="12.75" hidden="false" customHeight="true" outlineLevel="0" collapsed="false">
      <c r="A171" s="100" t="s">
        <v>164</v>
      </c>
      <c r="B171" s="100"/>
      <c r="C171" s="100"/>
      <c r="D171" s="100"/>
      <c r="E171" s="100"/>
      <c r="F171" s="100"/>
      <c r="G171" s="100"/>
      <c r="H171" s="100"/>
      <c r="I171" s="100"/>
      <c r="J171" s="114"/>
    </row>
    <row r="172" customFormat="false" ht="25.5" hidden="false" customHeight="true" outlineLevel="0" collapsed="false">
      <c r="A172" s="101" t="s">
        <v>165</v>
      </c>
      <c r="B172" s="101" t="s">
        <v>119</v>
      </c>
      <c r="C172" s="101" t="s">
        <v>166</v>
      </c>
      <c r="D172" s="101" t="s">
        <v>167</v>
      </c>
      <c r="E172" s="101" t="s">
        <v>154</v>
      </c>
      <c r="F172" s="101" t="s">
        <v>168</v>
      </c>
      <c r="G172" s="101" t="s">
        <v>169</v>
      </c>
      <c r="H172" s="101" t="s">
        <v>170</v>
      </c>
      <c r="I172" s="22" t="s">
        <v>171</v>
      </c>
      <c r="J172" s="22" t="s">
        <v>172</v>
      </c>
    </row>
    <row r="173" customFormat="false" ht="21.75" hidden="false" customHeight="true" outlineLevel="0" collapsed="false">
      <c r="A173" s="88" t="n">
        <v>1</v>
      </c>
      <c r="B173" s="102"/>
      <c r="C173" s="102"/>
      <c r="D173" s="102"/>
      <c r="E173" s="102"/>
      <c r="F173" s="102" t="n">
        <v>0</v>
      </c>
      <c r="G173" s="102"/>
      <c r="H173" s="102"/>
      <c r="I173" s="6"/>
      <c r="J173" s="6"/>
    </row>
    <row r="174" customFormat="false" ht="21.75" hidden="false" customHeight="true" outlineLevel="0" collapsed="false">
      <c r="A174" s="88" t="n">
        <v>2</v>
      </c>
      <c r="B174" s="102"/>
      <c r="C174" s="102"/>
      <c r="D174" s="102"/>
      <c r="E174" s="102"/>
      <c r="F174" s="102" t="n">
        <v>0</v>
      </c>
      <c r="G174" s="102"/>
      <c r="H174" s="102"/>
      <c r="I174" s="5"/>
      <c r="J174" s="5"/>
    </row>
    <row r="175" customFormat="false" ht="21.75" hidden="false" customHeight="true" outlineLevel="0" collapsed="false">
      <c r="A175" s="88" t="n">
        <v>3</v>
      </c>
      <c r="B175" s="102"/>
      <c r="C175" s="102"/>
      <c r="D175" s="102"/>
      <c r="E175" s="102"/>
      <c r="F175" s="102" t="n">
        <v>0</v>
      </c>
      <c r="G175" s="102"/>
      <c r="H175" s="102"/>
      <c r="I175" s="6"/>
      <c r="J175" s="6"/>
    </row>
    <row r="176" customFormat="false" ht="21.75" hidden="false" customHeight="true" outlineLevel="0" collapsed="false">
      <c r="A176" s="88" t="n">
        <v>4</v>
      </c>
      <c r="B176" s="102"/>
      <c r="C176" s="102"/>
      <c r="D176" s="102"/>
      <c r="E176" s="102"/>
      <c r="F176" s="102" t="n">
        <v>0</v>
      </c>
      <c r="G176" s="102"/>
      <c r="H176" s="102"/>
      <c r="I176" s="5"/>
      <c r="J176" s="5"/>
    </row>
    <row r="177" customFormat="false" ht="21.75" hidden="false" customHeight="true" outlineLevel="0" collapsed="false">
      <c r="A177" s="88" t="n">
        <v>5</v>
      </c>
      <c r="B177" s="102"/>
      <c r="C177" s="102"/>
      <c r="D177" s="102"/>
      <c r="E177" s="102"/>
      <c r="F177" s="102" t="n">
        <v>0</v>
      </c>
      <c r="G177" s="102"/>
      <c r="H177" s="102"/>
      <c r="I177" s="6"/>
      <c r="J177" s="6"/>
    </row>
    <row r="178" customFormat="false" ht="27.75" hidden="false" customHeight="true" outlineLevel="0" collapsed="false">
      <c r="A178" s="103" t="s">
        <v>173</v>
      </c>
      <c r="B178" s="103"/>
      <c r="C178" s="103"/>
      <c r="D178" s="103"/>
      <c r="E178" s="103"/>
      <c r="F178" s="103"/>
      <c r="G178" s="103"/>
      <c r="H178" s="103"/>
      <c r="I178" s="103"/>
    </row>
    <row r="179" customFormat="false" ht="13.5" hidden="false" customHeight="true" outlineLevel="0" collapsed="false">
      <c r="A179" s="104" t="s">
        <v>174</v>
      </c>
      <c r="B179" s="104"/>
      <c r="C179" s="104"/>
      <c r="D179" s="104"/>
      <c r="E179" s="104"/>
      <c r="F179" s="104"/>
      <c r="G179" s="104"/>
      <c r="H179" s="104"/>
      <c r="I179" s="104"/>
    </row>
    <row r="180" customFormat="false" ht="25.5" hidden="false" customHeight="true" outlineLevel="0" collapsed="false">
      <c r="A180" s="105" t="s">
        <v>165</v>
      </c>
      <c r="B180" s="105" t="s">
        <v>156</v>
      </c>
      <c r="C180" s="105" t="s">
        <v>175</v>
      </c>
      <c r="D180" s="105" t="s">
        <v>176</v>
      </c>
      <c r="E180" s="105" t="s">
        <v>177</v>
      </c>
      <c r="F180" s="105" t="s">
        <v>178</v>
      </c>
      <c r="G180" s="105" t="s">
        <v>154</v>
      </c>
      <c r="H180" s="105" t="s">
        <v>179</v>
      </c>
    </row>
    <row r="181" customFormat="false" ht="21.75" hidden="false" customHeight="true" outlineLevel="0" collapsed="false">
      <c r="A181" s="88" t="n">
        <v>1</v>
      </c>
      <c r="B181" s="102"/>
      <c r="C181" s="102"/>
      <c r="D181" s="102"/>
      <c r="E181" s="102"/>
      <c r="F181" s="102"/>
      <c r="G181" s="102"/>
      <c r="H181" s="102"/>
    </row>
    <row r="182" customFormat="false" ht="21.75" hidden="false" customHeight="true" outlineLevel="0" collapsed="false">
      <c r="A182" s="88" t="n">
        <v>2</v>
      </c>
      <c r="B182" s="102"/>
      <c r="C182" s="102"/>
      <c r="D182" s="102"/>
      <c r="E182" s="102"/>
      <c r="F182" s="102"/>
      <c r="G182" s="102"/>
      <c r="H182" s="102"/>
    </row>
    <row r="183" customFormat="false" ht="21.75" hidden="false" customHeight="true" outlineLevel="0" collapsed="false">
      <c r="A183" s="88" t="n">
        <v>3</v>
      </c>
      <c r="B183" s="102"/>
      <c r="C183" s="102"/>
      <c r="D183" s="102"/>
      <c r="E183" s="102"/>
      <c r="F183" s="102"/>
      <c r="G183" s="102"/>
      <c r="H183" s="102"/>
    </row>
    <row r="184" customFormat="false" ht="21.75" hidden="false" customHeight="true" outlineLevel="0" collapsed="false">
      <c r="A184" s="88" t="n">
        <v>4</v>
      </c>
      <c r="B184" s="102"/>
      <c r="C184" s="102"/>
      <c r="D184" s="102"/>
      <c r="E184" s="102"/>
      <c r="F184" s="102"/>
      <c r="G184" s="102"/>
      <c r="H184" s="102"/>
    </row>
    <row r="185" customFormat="false" ht="27.75" hidden="false" customHeight="true" outlineLevel="0" collapsed="false">
      <c r="A185" s="106" t="s">
        <v>180</v>
      </c>
      <c r="B185" s="106"/>
      <c r="C185" s="106"/>
      <c r="D185" s="106"/>
      <c r="E185" s="106"/>
      <c r="F185" s="106"/>
      <c r="G185" s="106"/>
      <c r="H185" s="106"/>
      <c r="I185" s="106"/>
    </row>
    <row r="186" customFormat="false" ht="13.5" hidden="false" customHeight="true" outlineLevel="0" collapsed="false">
      <c r="A186" s="107" t="s">
        <v>181</v>
      </c>
      <c r="B186" s="107"/>
      <c r="C186" s="107"/>
      <c r="D186" s="107"/>
      <c r="E186" s="107"/>
      <c r="F186" s="107"/>
      <c r="G186" s="107"/>
      <c r="H186" s="107"/>
      <c r="I186" s="107"/>
    </row>
    <row r="187" customFormat="false" ht="25.5" hidden="false" customHeight="true" outlineLevel="0" collapsed="false">
      <c r="A187" s="108" t="s">
        <v>165</v>
      </c>
      <c r="B187" s="108" t="s">
        <v>119</v>
      </c>
      <c r="C187" s="108" t="s">
        <v>182</v>
      </c>
      <c r="D187" s="108" t="s">
        <v>183</v>
      </c>
      <c r="E187" s="108" t="s">
        <v>169</v>
      </c>
      <c r="F187" s="108" t="s">
        <v>184</v>
      </c>
      <c r="G187" s="108" t="s">
        <v>178</v>
      </c>
      <c r="H187" s="108" t="s">
        <v>185</v>
      </c>
    </row>
    <row r="188" customFormat="false" ht="21.75" hidden="false" customHeight="true" outlineLevel="0" collapsed="false">
      <c r="A188" s="88" t="n">
        <v>1</v>
      </c>
      <c r="B188" s="102"/>
      <c r="C188" s="102"/>
      <c r="D188" s="102"/>
      <c r="E188" s="102"/>
      <c r="F188" s="102"/>
      <c r="G188" s="102"/>
      <c r="H188" s="102"/>
    </row>
    <row r="189" customFormat="false" ht="21.75" hidden="false" customHeight="true" outlineLevel="0" collapsed="false">
      <c r="A189" s="88" t="n">
        <v>2</v>
      </c>
      <c r="B189" s="102"/>
      <c r="C189" s="102"/>
      <c r="D189" s="102"/>
      <c r="E189" s="102"/>
      <c r="F189" s="102"/>
      <c r="G189" s="102"/>
      <c r="H189" s="102"/>
    </row>
    <row r="190" customFormat="false" ht="21.75" hidden="false" customHeight="true" outlineLevel="0" collapsed="false">
      <c r="A190" s="88" t="n">
        <v>3</v>
      </c>
      <c r="B190" s="102"/>
      <c r="C190" s="102"/>
      <c r="D190" s="102"/>
      <c r="E190" s="102"/>
      <c r="F190" s="102"/>
      <c r="G190" s="102"/>
      <c r="H190" s="102"/>
    </row>
    <row r="191" customFormat="false" ht="21.75" hidden="false" customHeight="true" outlineLevel="0" collapsed="false">
      <c r="A191" s="88" t="n">
        <v>4</v>
      </c>
      <c r="B191" s="102"/>
      <c r="C191" s="102"/>
      <c r="D191" s="102"/>
      <c r="E191" s="102"/>
      <c r="F191" s="102"/>
      <c r="G191" s="102"/>
      <c r="H191" s="102"/>
    </row>
    <row r="193" customFormat="false" ht="33.75" hidden="false" customHeight="true" outlineLevel="0" collapsed="false">
      <c r="A193" s="111" t="s">
        <v>188</v>
      </c>
      <c r="B193" s="111"/>
      <c r="C193" s="111"/>
      <c r="D193" s="111"/>
      <c r="E193" s="111"/>
      <c r="F193" s="111"/>
      <c r="G193" s="111"/>
      <c r="H193" s="111"/>
      <c r="I193" s="111"/>
    </row>
    <row r="194" customFormat="false" ht="15" hidden="false" customHeight="true" outlineLevel="0" collapsed="false">
      <c r="A194" s="110" t="s">
        <v>189</v>
      </c>
      <c r="B194" s="110"/>
      <c r="C194" s="110"/>
      <c r="D194" s="110"/>
      <c r="E194" s="110"/>
      <c r="F194" s="110"/>
      <c r="G194" s="110"/>
      <c r="H194" s="110"/>
      <c r="I194" s="110"/>
    </row>
    <row r="195" customFormat="false" ht="27.75" hidden="false" customHeight="true" outlineLevel="0" collapsed="false">
      <c r="A195" s="98" t="s">
        <v>162</v>
      </c>
      <c r="B195" s="98"/>
      <c r="C195" s="98"/>
      <c r="D195" s="98"/>
      <c r="E195" s="98"/>
      <c r="F195" s="98"/>
      <c r="G195" s="98"/>
      <c r="H195" s="98"/>
      <c r="I195" s="98"/>
    </row>
    <row r="196" customFormat="false" ht="13.5" hidden="false" customHeight="true" outlineLevel="0" collapsed="false">
      <c r="A196" s="99" t="s">
        <v>163</v>
      </c>
      <c r="B196" s="99"/>
      <c r="C196" s="99"/>
      <c r="D196" s="99"/>
      <c r="E196" s="99"/>
      <c r="F196" s="99"/>
      <c r="G196" s="99"/>
      <c r="H196" s="99"/>
      <c r="I196" s="99"/>
    </row>
    <row r="197" customFormat="false" ht="12.75" hidden="false" customHeight="true" outlineLevel="0" collapsed="false">
      <c r="A197" s="100" t="s">
        <v>164</v>
      </c>
      <c r="B197" s="100"/>
      <c r="C197" s="100"/>
      <c r="D197" s="100"/>
      <c r="E197" s="100"/>
      <c r="F197" s="100"/>
      <c r="G197" s="100"/>
      <c r="H197" s="100"/>
      <c r="I197" s="100"/>
      <c r="J197" s="114"/>
    </row>
    <row r="198" customFormat="false" ht="25.5" hidden="false" customHeight="true" outlineLevel="0" collapsed="false">
      <c r="A198" s="101" t="s">
        <v>165</v>
      </c>
      <c r="B198" s="101" t="s">
        <v>119</v>
      </c>
      <c r="C198" s="101" t="s">
        <v>166</v>
      </c>
      <c r="D198" s="101" t="s">
        <v>167</v>
      </c>
      <c r="E198" s="101" t="s">
        <v>154</v>
      </c>
      <c r="F198" s="101" t="s">
        <v>168</v>
      </c>
      <c r="G198" s="101" t="s">
        <v>169</v>
      </c>
      <c r="H198" s="101" t="s">
        <v>170</v>
      </c>
      <c r="I198" s="22" t="s">
        <v>171</v>
      </c>
      <c r="J198" s="22" t="s">
        <v>172</v>
      </c>
    </row>
    <row r="199" customFormat="false" ht="21.75" hidden="false" customHeight="true" outlineLevel="0" collapsed="false">
      <c r="A199" s="88" t="n">
        <v>1</v>
      </c>
      <c r="B199" s="102"/>
      <c r="C199" s="102"/>
      <c r="D199" s="102"/>
      <c r="E199" s="102"/>
      <c r="F199" s="102" t="n">
        <v>0</v>
      </c>
      <c r="G199" s="102"/>
      <c r="H199" s="102"/>
      <c r="I199" s="6"/>
      <c r="J199" s="6"/>
    </row>
    <row r="200" customFormat="false" ht="21.75" hidden="false" customHeight="true" outlineLevel="0" collapsed="false">
      <c r="A200" s="88" t="n">
        <v>2</v>
      </c>
      <c r="B200" s="102"/>
      <c r="C200" s="102"/>
      <c r="D200" s="102"/>
      <c r="E200" s="102"/>
      <c r="F200" s="102" t="n">
        <v>0</v>
      </c>
      <c r="G200" s="102"/>
      <c r="H200" s="102"/>
      <c r="I200" s="5"/>
      <c r="J200" s="5"/>
    </row>
    <row r="201" customFormat="false" ht="21.75" hidden="false" customHeight="true" outlineLevel="0" collapsed="false">
      <c r="A201" s="88" t="n">
        <v>3</v>
      </c>
      <c r="B201" s="102"/>
      <c r="C201" s="102"/>
      <c r="D201" s="102"/>
      <c r="E201" s="102"/>
      <c r="F201" s="102" t="n">
        <v>0</v>
      </c>
      <c r="G201" s="102"/>
      <c r="H201" s="102"/>
      <c r="I201" s="6"/>
      <c r="J201" s="6"/>
    </row>
    <row r="202" customFormat="false" ht="21.75" hidden="false" customHeight="true" outlineLevel="0" collapsed="false">
      <c r="A202" s="88" t="n">
        <v>4</v>
      </c>
      <c r="B202" s="102"/>
      <c r="C202" s="102"/>
      <c r="D202" s="102"/>
      <c r="E202" s="102"/>
      <c r="F202" s="102" t="n">
        <v>0</v>
      </c>
      <c r="G202" s="102"/>
      <c r="H202" s="102"/>
      <c r="I202" s="5"/>
      <c r="J202" s="5"/>
    </row>
    <row r="203" customFormat="false" ht="21.75" hidden="false" customHeight="true" outlineLevel="0" collapsed="false">
      <c r="A203" s="88" t="n">
        <v>5</v>
      </c>
      <c r="B203" s="102"/>
      <c r="C203" s="102"/>
      <c r="D203" s="102"/>
      <c r="E203" s="102"/>
      <c r="F203" s="102" t="n">
        <v>0</v>
      </c>
      <c r="G203" s="102"/>
      <c r="H203" s="102"/>
      <c r="I203" s="6"/>
      <c r="J203" s="6"/>
    </row>
    <row r="204" customFormat="false" ht="27.75" hidden="false" customHeight="true" outlineLevel="0" collapsed="false">
      <c r="A204" s="103" t="s">
        <v>173</v>
      </c>
      <c r="B204" s="103"/>
      <c r="C204" s="103"/>
      <c r="D204" s="103"/>
      <c r="E204" s="103"/>
      <c r="F204" s="103"/>
      <c r="G204" s="103"/>
      <c r="H204" s="103"/>
      <c r="I204" s="103"/>
    </row>
    <row r="205" customFormat="false" ht="13.5" hidden="false" customHeight="true" outlineLevel="0" collapsed="false">
      <c r="A205" s="104" t="s">
        <v>174</v>
      </c>
      <c r="B205" s="104"/>
      <c r="C205" s="104"/>
      <c r="D205" s="104"/>
      <c r="E205" s="104"/>
      <c r="F205" s="104"/>
      <c r="G205" s="104"/>
      <c r="H205" s="104"/>
      <c r="I205" s="104"/>
    </row>
    <row r="206" customFormat="false" ht="25.5" hidden="false" customHeight="true" outlineLevel="0" collapsed="false">
      <c r="A206" s="105" t="s">
        <v>165</v>
      </c>
      <c r="B206" s="105" t="s">
        <v>156</v>
      </c>
      <c r="C206" s="105" t="s">
        <v>175</v>
      </c>
      <c r="D206" s="105" t="s">
        <v>176</v>
      </c>
      <c r="E206" s="105" t="s">
        <v>177</v>
      </c>
      <c r="F206" s="105" t="s">
        <v>178</v>
      </c>
      <c r="G206" s="105" t="s">
        <v>154</v>
      </c>
      <c r="H206" s="105" t="s">
        <v>179</v>
      </c>
    </row>
    <row r="207" customFormat="false" ht="21.75" hidden="false" customHeight="true" outlineLevel="0" collapsed="false">
      <c r="A207" s="88" t="n">
        <v>1</v>
      </c>
      <c r="B207" s="102"/>
      <c r="C207" s="102"/>
      <c r="D207" s="102"/>
      <c r="E207" s="102"/>
      <c r="F207" s="102"/>
      <c r="G207" s="102"/>
      <c r="H207" s="102"/>
    </row>
    <row r="208" customFormat="false" ht="21.75" hidden="false" customHeight="true" outlineLevel="0" collapsed="false">
      <c r="A208" s="88" t="n">
        <v>2</v>
      </c>
      <c r="B208" s="102"/>
      <c r="C208" s="102"/>
      <c r="D208" s="102"/>
      <c r="E208" s="102"/>
      <c r="F208" s="102"/>
      <c r="G208" s="102"/>
      <c r="H208" s="102"/>
    </row>
    <row r="209" customFormat="false" ht="21.75" hidden="false" customHeight="true" outlineLevel="0" collapsed="false">
      <c r="A209" s="88" t="n">
        <v>3</v>
      </c>
      <c r="B209" s="102"/>
      <c r="C209" s="102"/>
      <c r="D209" s="102"/>
      <c r="E209" s="102"/>
      <c r="F209" s="102"/>
      <c r="G209" s="102"/>
      <c r="H209" s="102"/>
    </row>
    <row r="210" customFormat="false" ht="21.75" hidden="false" customHeight="true" outlineLevel="0" collapsed="false">
      <c r="A210" s="88" t="n">
        <v>4</v>
      </c>
      <c r="B210" s="102"/>
      <c r="C210" s="102"/>
      <c r="D210" s="102"/>
      <c r="E210" s="102"/>
      <c r="F210" s="102"/>
      <c r="G210" s="102"/>
      <c r="H210" s="102"/>
    </row>
    <row r="211" customFormat="false" ht="27.75" hidden="false" customHeight="true" outlineLevel="0" collapsed="false">
      <c r="A211" s="106" t="s">
        <v>180</v>
      </c>
      <c r="B211" s="106"/>
      <c r="C211" s="106"/>
      <c r="D211" s="106"/>
      <c r="E211" s="106"/>
      <c r="F211" s="106"/>
      <c r="G211" s="106"/>
      <c r="H211" s="106"/>
      <c r="I211" s="106"/>
    </row>
    <row r="212" customFormat="false" ht="13.5" hidden="false" customHeight="true" outlineLevel="0" collapsed="false">
      <c r="A212" s="107" t="s">
        <v>181</v>
      </c>
      <c r="B212" s="107"/>
      <c r="C212" s="107"/>
      <c r="D212" s="107"/>
      <c r="E212" s="107"/>
      <c r="F212" s="107"/>
      <c r="G212" s="107"/>
      <c r="H212" s="107"/>
      <c r="I212" s="107"/>
    </row>
    <row r="213" customFormat="false" ht="25.5" hidden="false" customHeight="true" outlineLevel="0" collapsed="false">
      <c r="A213" s="108" t="s">
        <v>165</v>
      </c>
      <c r="B213" s="108" t="s">
        <v>119</v>
      </c>
      <c r="C213" s="108" t="s">
        <v>182</v>
      </c>
      <c r="D213" s="108" t="s">
        <v>183</v>
      </c>
      <c r="E213" s="108" t="s">
        <v>169</v>
      </c>
      <c r="F213" s="108" t="s">
        <v>184</v>
      </c>
      <c r="G213" s="108" t="s">
        <v>178</v>
      </c>
      <c r="H213" s="108" t="s">
        <v>185</v>
      </c>
    </row>
    <row r="214" customFormat="false" ht="21.75" hidden="false" customHeight="true" outlineLevel="0" collapsed="false">
      <c r="A214" s="88" t="n">
        <v>1</v>
      </c>
      <c r="B214" s="102"/>
      <c r="C214" s="102"/>
      <c r="D214" s="102"/>
      <c r="E214" s="102"/>
      <c r="F214" s="102"/>
      <c r="G214" s="102"/>
      <c r="H214" s="102"/>
    </row>
    <row r="215" customFormat="false" ht="21.75" hidden="false" customHeight="true" outlineLevel="0" collapsed="false">
      <c r="A215" s="88" t="n">
        <v>2</v>
      </c>
      <c r="B215" s="102"/>
      <c r="C215" s="102"/>
      <c r="D215" s="102"/>
      <c r="E215" s="102"/>
      <c r="F215" s="102"/>
      <c r="G215" s="102"/>
      <c r="H215" s="102"/>
    </row>
    <row r="216" customFormat="false" ht="21.75" hidden="false" customHeight="true" outlineLevel="0" collapsed="false">
      <c r="A216" s="88" t="n">
        <v>3</v>
      </c>
      <c r="B216" s="102"/>
      <c r="C216" s="102"/>
      <c r="D216" s="102"/>
      <c r="E216" s="102"/>
      <c r="F216" s="102"/>
      <c r="G216" s="102"/>
      <c r="H216" s="102"/>
    </row>
    <row r="217" customFormat="false" ht="21.75" hidden="false" customHeight="true" outlineLevel="0" collapsed="false">
      <c r="A217" s="88" t="n">
        <v>4</v>
      </c>
      <c r="B217" s="102"/>
      <c r="C217" s="102"/>
      <c r="D217" s="102"/>
      <c r="E217" s="102"/>
      <c r="F217" s="102"/>
      <c r="G217" s="102"/>
      <c r="H217" s="102"/>
    </row>
    <row r="219" customFormat="false" ht="33.75" hidden="false" customHeight="true" outlineLevel="0" collapsed="false">
      <c r="A219" s="112" t="s">
        <v>190</v>
      </c>
      <c r="B219" s="112"/>
      <c r="C219" s="112"/>
      <c r="D219" s="112"/>
      <c r="E219" s="112"/>
      <c r="F219" s="112"/>
      <c r="G219" s="112"/>
      <c r="H219" s="112"/>
      <c r="I219" s="112"/>
    </row>
    <row r="220" customFormat="false" ht="15" hidden="false" customHeight="true" outlineLevel="0" collapsed="false">
      <c r="A220" s="110" t="s">
        <v>191</v>
      </c>
      <c r="B220" s="110"/>
      <c r="C220" s="110"/>
      <c r="D220" s="110"/>
      <c r="E220" s="110"/>
      <c r="F220" s="110"/>
      <c r="G220" s="110"/>
      <c r="H220" s="110"/>
      <c r="I220" s="110"/>
    </row>
    <row r="221" customFormat="false" ht="27.75" hidden="false" customHeight="true" outlineLevel="0" collapsed="false">
      <c r="A221" s="98" t="s">
        <v>162</v>
      </c>
      <c r="B221" s="98"/>
      <c r="C221" s="98"/>
      <c r="D221" s="98"/>
      <c r="E221" s="98"/>
      <c r="F221" s="98"/>
      <c r="G221" s="98"/>
      <c r="H221" s="98"/>
      <c r="I221" s="98"/>
    </row>
    <row r="222" customFormat="false" ht="13.5" hidden="false" customHeight="true" outlineLevel="0" collapsed="false">
      <c r="A222" s="99" t="s">
        <v>163</v>
      </c>
      <c r="B222" s="99"/>
      <c r="C222" s="99"/>
      <c r="D222" s="99"/>
      <c r="E222" s="99"/>
      <c r="F222" s="99"/>
      <c r="G222" s="99"/>
      <c r="H222" s="99"/>
      <c r="I222" s="99"/>
    </row>
    <row r="223" customFormat="false" ht="12.75" hidden="false" customHeight="true" outlineLevel="0" collapsed="false">
      <c r="A223" s="100" t="s">
        <v>164</v>
      </c>
      <c r="B223" s="100"/>
      <c r="C223" s="100"/>
      <c r="D223" s="100"/>
      <c r="E223" s="100"/>
      <c r="F223" s="100"/>
      <c r="G223" s="100"/>
      <c r="H223" s="100"/>
      <c r="I223" s="100"/>
      <c r="J223" s="114"/>
    </row>
    <row r="224" customFormat="false" ht="25.5" hidden="false" customHeight="true" outlineLevel="0" collapsed="false">
      <c r="A224" s="101" t="s">
        <v>165</v>
      </c>
      <c r="B224" s="101" t="s">
        <v>119</v>
      </c>
      <c r="C224" s="101" t="s">
        <v>166</v>
      </c>
      <c r="D224" s="101" t="s">
        <v>167</v>
      </c>
      <c r="E224" s="101" t="s">
        <v>154</v>
      </c>
      <c r="F224" s="101" t="s">
        <v>168</v>
      </c>
      <c r="G224" s="101" t="s">
        <v>169</v>
      </c>
      <c r="H224" s="101" t="s">
        <v>170</v>
      </c>
      <c r="I224" s="22" t="s">
        <v>171</v>
      </c>
      <c r="J224" s="22" t="s">
        <v>172</v>
      </c>
    </row>
    <row r="225" customFormat="false" ht="21.75" hidden="false" customHeight="true" outlineLevel="0" collapsed="false">
      <c r="A225" s="88" t="n">
        <v>1</v>
      </c>
      <c r="B225" s="102"/>
      <c r="C225" s="102"/>
      <c r="D225" s="102"/>
      <c r="E225" s="102"/>
      <c r="F225" s="102" t="n">
        <v>0</v>
      </c>
      <c r="G225" s="102"/>
      <c r="H225" s="102"/>
      <c r="I225" s="6"/>
      <c r="J225" s="6"/>
    </row>
    <row r="226" customFormat="false" ht="21.75" hidden="false" customHeight="true" outlineLevel="0" collapsed="false">
      <c r="A226" s="88" t="n">
        <v>2</v>
      </c>
      <c r="B226" s="102"/>
      <c r="C226" s="102"/>
      <c r="D226" s="102"/>
      <c r="E226" s="102"/>
      <c r="F226" s="102" t="n">
        <v>0</v>
      </c>
      <c r="G226" s="102"/>
      <c r="H226" s="102"/>
      <c r="I226" s="5"/>
      <c r="J226" s="5"/>
    </row>
    <row r="227" customFormat="false" ht="21.75" hidden="false" customHeight="true" outlineLevel="0" collapsed="false">
      <c r="A227" s="88" t="n">
        <v>3</v>
      </c>
      <c r="B227" s="102"/>
      <c r="C227" s="102"/>
      <c r="D227" s="102"/>
      <c r="E227" s="102"/>
      <c r="F227" s="102" t="n">
        <v>0</v>
      </c>
      <c r="G227" s="102"/>
      <c r="H227" s="102"/>
      <c r="I227" s="6"/>
      <c r="J227" s="6"/>
    </row>
    <row r="228" customFormat="false" ht="21.75" hidden="false" customHeight="true" outlineLevel="0" collapsed="false">
      <c r="A228" s="88" t="n">
        <v>4</v>
      </c>
      <c r="B228" s="102"/>
      <c r="C228" s="102"/>
      <c r="D228" s="102"/>
      <c r="E228" s="102"/>
      <c r="F228" s="102" t="n">
        <v>0</v>
      </c>
      <c r="G228" s="102"/>
      <c r="H228" s="102"/>
      <c r="I228" s="5"/>
      <c r="J228" s="5"/>
    </row>
    <row r="229" customFormat="false" ht="21.75" hidden="false" customHeight="true" outlineLevel="0" collapsed="false">
      <c r="A229" s="88" t="n">
        <v>5</v>
      </c>
      <c r="B229" s="102"/>
      <c r="C229" s="102"/>
      <c r="D229" s="102"/>
      <c r="E229" s="102"/>
      <c r="F229" s="102" t="n">
        <v>0</v>
      </c>
      <c r="G229" s="102"/>
      <c r="H229" s="102"/>
      <c r="I229" s="6"/>
      <c r="J229" s="6"/>
    </row>
    <row r="230" customFormat="false" ht="27.75" hidden="false" customHeight="true" outlineLevel="0" collapsed="false">
      <c r="A230" s="103" t="s">
        <v>173</v>
      </c>
      <c r="B230" s="103"/>
      <c r="C230" s="103"/>
      <c r="D230" s="103"/>
      <c r="E230" s="103"/>
      <c r="F230" s="103"/>
      <c r="G230" s="103"/>
      <c r="H230" s="103"/>
      <c r="I230" s="103"/>
    </row>
    <row r="231" customFormat="false" ht="13.5" hidden="false" customHeight="true" outlineLevel="0" collapsed="false">
      <c r="A231" s="104" t="s">
        <v>174</v>
      </c>
      <c r="B231" s="104"/>
      <c r="C231" s="104"/>
      <c r="D231" s="104"/>
      <c r="E231" s="104"/>
      <c r="F231" s="104"/>
      <c r="G231" s="104"/>
      <c r="H231" s="104"/>
      <c r="I231" s="104"/>
    </row>
    <row r="232" customFormat="false" ht="25.5" hidden="false" customHeight="true" outlineLevel="0" collapsed="false">
      <c r="A232" s="105" t="s">
        <v>165</v>
      </c>
      <c r="B232" s="105" t="s">
        <v>156</v>
      </c>
      <c r="C232" s="105" t="s">
        <v>175</v>
      </c>
      <c r="D232" s="105" t="s">
        <v>176</v>
      </c>
      <c r="E232" s="105" t="s">
        <v>177</v>
      </c>
      <c r="F232" s="105" t="s">
        <v>178</v>
      </c>
      <c r="G232" s="105" t="s">
        <v>154</v>
      </c>
      <c r="H232" s="105" t="s">
        <v>179</v>
      </c>
    </row>
    <row r="233" customFormat="false" ht="21.75" hidden="false" customHeight="true" outlineLevel="0" collapsed="false">
      <c r="A233" s="88" t="n">
        <v>1</v>
      </c>
      <c r="B233" s="102"/>
      <c r="C233" s="102"/>
      <c r="D233" s="102"/>
      <c r="E233" s="102"/>
      <c r="F233" s="102"/>
      <c r="G233" s="102"/>
      <c r="H233" s="102"/>
    </row>
    <row r="234" customFormat="false" ht="21.75" hidden="false" customHeight="true" outlineLevel="0" collapsed="false">
      <c r="A234" s="88" t="n">
        <v>2</v>
      </c>
      <c r="B234" s="102"/>
      <c r="C234" s="102"/>
      <c r="D234" s="102"/>
      <c r="E234" s="102"/>
      <c r="F234" s="102"/>
      <c r="G234" s="102"/>
      <c r="H234" s="102"/>
    </row>
    <row r="235" customFormat="false" ht="21.75" hidden="false" customHeight="true" outlineLevel="0" collapsed="false">
      <c r="A235" s="88" t="n">
        <v>3</v>
      </c>
      <c r="B235" s="102"/>
      <c r="C235" s="102"/>
      <c r="D235" s="102"/>
      <c r="E235" s="102"/>
      <c r="F235" s="102"/>
      <c r="G235" s="102"/>
      <c r="H235" s="102"/>
    </row>
    <row r="236" customFormat="false" ht="21.75" hidden="false" customHeight="true" outlineLevel="0" collapsed="false">
      <c r="A236" s="88" t="n">
        <v>4</v>
      </c>
      <c r="B236" s="102"/>
      <c r="C236" s="102"/>
      <c r="D236" s="102"/>
      <c r="E236" s="102"/>
      <c r="F236" s="102"/>
      <c r="G236" s="102"/>
      <c r="H236" s="102"/>
    </row>
    <row r="237" customFormat="false" ht="27.75" hidden="false" customHeight="true" outlineLevel="0" collapsed="false">
      <c r="A237" s="106" t="s">
        <v>180</v>
      </c>
      <c r="B237" s="106"/>
      <c r="C237" s="106"/>
      <c r="D237" s="106"/>
      <c r="E237" s="106"/>
      <c r="F237" s="106"/>
      <c r="G237" s="106"/>
      <c r="H237" s="106"/>
      <c r="I237" s="106"/>
    </row>
    <row r="238" customFormat="false" ht="13.5" hidden="false" customHeight="true" outlineLevel="0" collapsed="false">
      <c r="A238" s="107" t="s">
        <v>181</v>
      </c>
      <c r="B238" s="107"/>
      <c r="C238" s="107"/>
      <c r="D238" s="107"/>
      <c r="E238" s="107"/>
      <c r="F238" s="107"/>
      <c r="G238" s="107"/>
      <c r="H238" s="107"/>
      <c r="I238" s="107"/>
    </row>
    <row r="239" customFormat="false" ht="25.5" hidden="false" customHeight="true" outlineLevel="0" collapsed="false">
      <c r="A239" s="108" t="s">
        <v>165</v>
      </c>
      <c r="B239" s="108" t="s">
        <v>119</v>
      </c>
      <c r="C239" s="108" t="s">
        <v>182</v>
      </c>
      <c r="D239" s="108" t="s">
        <v>183</v>
      </c>
      <c r="E239" s="108" t="s">
        <v>169</v>
      </c>
      <c r="F239" s="108" t="s">
        <v>184</v>
      </c>
      <c r="G239" s="108" t="s">
        <v>178</v>
      </c>
      <c r="H239" s="108" t="s">
        <v>185</v>
      </c>
    </row>
    <row r="240" customFormat="false" ht="21.75" hidden="false" customHeight="true" outlineLevel="0" collapsed="false">
      <c r="A240" s="88" t="n">
        <v>1</v>
      </c>
      <c r="B240" s="102"/>
      <c r="C240" s="102"/>
      <c r="D240" s="102"/>
      <c r="E240" s="102"/>
      <c r="F240" s="102"/>
      <c r="G240" s="102"/>
      <c r="H240" s="102"/>
    </row>
    <row r="241" customFormat="false" ht="21.75" hidden="false" customHeight="true" outlineLevel="0" collapsed="false">
      <c r="A241" s="88" t="n">
        <v>2</v>
      </c>
      <c r="B241" s="102"/>
      <c r="C241" s="102"/>
      <c r="D241" s="102"/>
      <c r="E241" s="102"/>
      <c r="F241" s="102"/>
      <c r="G241" s="102"/>
      <c r="H241" s="102"/>
    </row>
    <row r="242" customFormat="false" ht="21.75" hidden="false" customHeight="true" outlineLevel="0" collapsed="false">
      <c r="A242" s="88" t="n">
        <v>3</v>
      </c>
      <c r="B242" s="102"/>
      <c r="C242" s="102"/>
      <c r="D242" s="102"/>
      <c r="E242" s="102"/>
      <c r="F242" s="102"/>
      <c r="G242" s="102"/>
      <c r="H242" s="102"/>
    </row>
    <row r="243" customFormat="false" ht="21.75" hidden="false" customHeight="true" outlineLevel="0" collapsed="false">
      <c r="A243" s="88" t="n">
        <v>4</v>
      </c>
      <c r="B243" s="102"/>
      <c r="C243" s="102"/>
      <c r="D243" s="102"/>
      <c r="E243" s="102"/>
      <c r="F243" s="102"/>
      <c r="G243" s="102"/>
      <c r="H243" s="102"/>
    </row>
    <row r="245" customFormat="false" ht="33.75" hidden="false" customHeight="true" outlineLevel="0" collapsed="false">
      <c r="A245" s="113" t="s">
        <v>192</v>
      </c>
      <c r="B245" s="113"/>
      <c r="C245" s="113"/>
      <c r="D245" s="113"/>
      <c r="E245" s="113"/>
      <c r="F245" s="113"/>
      <c r="G245" s="113"/>
      <c r="H245" s="113"/>
      <c r="I245" s="113"/>
    </row>
    <row r="246" customFormat="false" ht="15" hidden="false" customHeight="true" outlineLevel="0" collapsed="false">
      <c r="A246" s="110" t="s">
        <v>193</v>
      </c>
      <c r="B246" s="110"/>
      <c r="C246" s="110"/>
      <c r="D246" s="110"/>
      <c r="E246" s="110"/>
      <c r="F246" s="110"/>
      <c r="G246" s="110"/>
      <c r="H246" s="110"/>
      <c r="I246" s="110"/>
    </row>
    <row r="247" customFormat="false" ht="27.75" hidden="false" customHeight="true" outlineLevel="0" collapsed="false">
      <c r="A247" s="98" t="s">
        <v>162</v>
      </c>
      <c r="B247" s="98"/>
      <c r="C247" s="98"/>
      <c r="D247" s="98"/>
      <c r="E247" s="98"/>
      <c r="F247" s="98"/>
      <c r="G247" s="98"/>
      <c r="H247" s="98"/>
      <c r="I247" s="98"/>
    </row>
    <row r="248" customFormat="false" ht="13.5" hidden="false" customHeight="true" outlineLevel="0" collapsed="false">
      <c r="A248" s="99" t="s">
        <v>163</v>
      </c>
      <c r="B248" s="99"/>
      <c r="C248" s="99"/>
      <c r="D248" s="99"/>
      <c r="E248" s="99"/>
      <c r="F248" s="99"/>
      <c r="G248" s="99"/>
      <c r="H248" s="99"/>
      <c r="I248" s="99"/>
    </row>
    <row r="249" customFormat="false" ht="12.75" hidden="false" customHeight="true" outlineLevel="0" collapsed="false">
      <c r="A249" s="100" t="s">
        <v>164</v>
      </c>
      <c r="B249" s="100"/>
      <c r="C249" s="100"/>
      <c r="D249" s="100"/>
      <c r="E249" s="100"/>
      <c r="F249" s="100"/>
      <c r="G249" s="100"/>
      <c r="H249" s="100"/>
      <c r="I249" s="100"/>
      <c r="J249" s="114"/>
    </row>
    <row r="250" customFormat="false" ht="25.5" hidden="false" customHeight="true" outlineLevel="0" collapsed="false">
      <c r="A250" s="101" t="s">
        <v>165</v>
      </c>
      <c r="B250" s="101" t="s">
        <v>119</v>
      </c>
      <c r="C250" s="101" t="s">
        <v>166</v>
      </c>
      <c r="D250" s="101" t="s">
        <v>167</v>
      </c>
      <c r="E250" s="101" t="s">
        <v>154</v>
      </c>
      <c r="F250" s="101" t="s">
        <v>168</v>
      </c>
      <c r="G250" s="101" t="s">
        <v>169</v>
      </c>
      <c r="H250" s="101" t="s">
        <v>170</v>
      </c>
      <c r="I250" s="22" t="s">
        <v>171</v>
      </c>
      <c r="J250" s="22" t="s">
        <v>172</v>
      </c>
    </row>
    <row r="251" customFormat="false" ht="21.75" hidden="false" customHeight="true" outlineLevel="0" collapsed="false">
      <c r="A251" s="88" t="n">
        <v>1</v>
      </c>
      <c r="B251" s="102"/>
      <c r="C251" s="102"/>
      <c r="D251" s="102"/>
      <c r="E251" s="102"/>
      <c r="F251" s="102" t="n">
        <v>0</v>
      </c>
      <c r="G251" s="102"/>
      <c r="H251" s="102"/>
      <c r="I251" s="6"/>
      <c r="J251" s="6"/>
    </row>
    <row r="252" customFormat="false" ht="21.75" hidden="false" customHeight="true" outlineLevel="0" collapsed="false">
      <c r="A252" s="88" t="n">
        <v>2</v>
      </c>
      <c r="B252" s="102"/>
      <c r="C252" s="102"/>
      <c r="D252" s="102"/>
      <c r="E252" s="102"/>
      <c r="F252" s="102" t="n">
        <v>0</v>
      </c>
      <c r="G252" s="102"/>
      <c r="H252" s="102"/>
      <c r="I252" s="5"/>
      <c r="J252" s="5"/>
    </row>
    <row r="253" customFormat="false" ht="21.75" hidden="false" customHeight="true" outlineLevel="0" collapsed="false">
      <c r="A253" s="88" t="n">
        <v>3</v>
      </c>
      <c r="B253" s="102"/>
      <c r="C253" s="102"/>
      <c r="D253" s="102"/>
      <c r="E253" s="102"/>
      <c r="F253" s="102" t="n">
        <v>0</v>
      </c>
      <c r="G253" s="102"/>
      <c r="H253" s="102"/>
      <c r="I253" s="6"/>
      <c r="J253" s="6"/>
    </row>
    <row r="254" customFormat="false" ht="21.75" hidden="false" customHeight="true" outlineLevel="0" collapsed="false">
      <c r="A254" s="88" t="n">
        <v>4</v>
      </c>
      <c r="B254" s="102"/>
      <c r="C254" s="102"/>
      <c r="D254" s="102"/>
      <c r="E254" s="102"/>
      <c r="F254" s="102" t="n">
        <v>0</v>
      </c>
      <c r="G254" s="102"/>
      <c r="H254" s="102"/>
      <c r="I254" s="5"/>
      <c r="J254" s="5"/>
    </row>
    <row r="255" customFormat="false" ht="21.75" hidden="false" customHeight="true" outlineLevel="0" collapsed="false">
      <c r="A255" s="88" t="n">
        <v>5</v>
      </c>
      <c r="B255" s="102"/>
      <c r="C255" s="102"/>
      <c r="D255" s="102"/>
      <c r="E255" s="102"/>
      <c r="F255" s="102" t="n">
        <v>0</v>
      </c>
      <c r="G255" s="102"/>
      <c r="H255" s="102"/>
      <c r="I255" s="6"/>
      <c r="J255" s="6"/>
    </row>
    <row r="256" customFormat="false" ht="27.75" hidden="false" customHeight="true" outlineLevel="0" collapsed="false">
      <c r="A256" s="103" t="s">
        <v>173</v>
      </c>
      <c r="B256" s="103"/>
      <c r="C256" s="103"/>
      <c r="D256" s="103"/>
      <c r="E256" s="103"/>
      <c r="F256" s="103"/>
      <c r="G256" s="103"/>
      <c r="H256" s="103"/>
      <c r="I256" s="103"/>
    </row>
    <row r="257" customFormat="false" ht="13.5" hidden="false" customHeight="true" outlineLevel="0" collapsed="false">
      <c r="A257" s="104" t="s">
        <v>174</v>
      </c>
      <c r="B257" s="104"/>
      <c r="C257" s="104"/>
      <c r="D257" s="104"/>
      <c r="E257" s="104"/>
      <c r="F257" s="104"/>
      <c r="G257" s="104"/>
      <c r="H257" s="104"/>
      <c r="I257" s="104"/>
    </row>
    <row r="258" customFormat="false" ht="25.5" hidden="false" customHeight="true" outlineLevel="0" collapsed="false">
      <c r="A258" s="105" t="s">
        <v>165</v>
      </c>
      <c r="B258" s="105" t="s">
        <v>156</v>
      </c>
      <c r="C258" s="105" t="s">
        <v>175</v>
      </c>
      <c r="D258" s="105" t="s">
        <v>176</v>
      </c>
      <c r="E258" s="105" t="s">
        <v>177</v>
      </c>
      <c r="F258" s="105" t="s">
        <v>178</v>
      </c>
      <c r="G258" s="105" t="s">
        <v>154</v>
      </c>
      <c r="H258" s="105" t="s">
        <v>179</v>
      </c>
    </row>
    <row r="259" customFormat="false" ht="21.75" hidden="false" customHeight="true" outlineLevel="0" collapsed="false">
      <c r="A259" s="88" t="n">
        <v>1</v>
      </c>
      <c r="B259" s="102"/>
      <c r="C259" s="102"/>
      <c r="D259" s="102"/>
      <c r="E259" s="102"/>
      <c r="F259" s="102"/>
      <c r="G259" s="102"/>
      <c r="H259" s="102"/>
    </row>
    <row r="260" customFormat="false" ht="21.75" hidden="false" customHeight="true" outlineLevel="0" collapsed="false">
      <c r="A260" s="88" t="n">
        <v>2</v>
      </c>
      <c r="B260" s="102"/>
      <c r="C260" s="102"/>
      <c r="D260" s="102"/>
      <c r="E260" s="102"/>
      <c r="F260" s="102"/>
      <c r="G260" s="102"/>
      <c r="H260" s="102"/>
    </row>
    <row r="261" customFormat="false" ht="21.75" hidden="false" customHeight="true" outlineLevel="0" collapsed="false">
      <c r="A261" s="88" t="n">
        <v>3</v>
      </c>
      <c r="B261" s="102"/>
      <c r="C261" s="102"/>
      <c r="D261" s="102"/>
      <c r="E261" s="102"/>
      <c r="F261" s="102"/>
      <c r="G261" s="102"/>
      <c r="H261" s="102"/>
    </row>
    <row r="262" customFormat="false" ht="21.75" hidden="false" customHeight="true" outlineLevel="0" collapsed="false">
      <c r="A262" s="88" t="n">
        <v>4</v>
      </c>
      <c r="B262" s="102"/>
      <c r="C262" s="102"/>
      <c r="D262" s="102"/>
      <c r="E262" s="102"/>
      <c r="F262" s="102"/>
      <c r="G262" s="102"/>
      <c r="H262" s="102"/>
    </row>
    <row r="263" customFormat="false" ht="27.75" hidden="false" customHeight="true" outlineLevel="0" collapsed="false">
      <c r="A263" s="106" t="s">
        <v>180</v>
      </c>
      <c r="B263" s="106"/>
      <c r="C263" s="106"/>
      <c r="D263" s="106"/>
      <c r="E263" s="106"/>
      <c r="F263" s="106"/>
      <c r="G263" s="106"/>
      <c r="H263" s="106"/>
      <c r="I263" s="106"/>
    </row>
    <row r="264" customFormat="false" ht="13.5" hidden="false" customHeight="true" outlineLevel="0" collapsed="false">
      <c r="A264" s="107" t="s">
        <v>181</v>
      </c>
      <c r="B264" s="107"/>
      <c r="C264" s="107"/>
      <c r="D264" s="107"/>
      <c r="E264" s="107"/>
      <c r="F264" s="107"/>
      <c r="G264" s="107"/>
      <c r="H264" s="107"/>
      <c r="I264" s="107"/>
    </row>
    <row r="265" customFormat="false" ht="25.5" hidden="false" customHeight="true" outlineLevel="0" collapsed="false">
      <c r="A265" s="108" t="s">
        <v>165</v>
      </c>
      <c r="B265" s="108" t="s">
        <v>119</v>
      </c>
      <c r="C265" s="108" t="s">
        <v>182</v>
      </c>
      <c r="D265" s="108" t="s">
        <v>183</v>
      </c>
      <c r="E265" s="108" t="s">
        <v>169</v>
      </c>
      <c r="F265" s="108" t="s">
        <v>184</v>
      </c>
      <c r="G265" s="108" t="s">
        <v>178</v>
      </c>
      <c r="H265" s="108" t="s">
        <v>185</v>
      </c>
    </row>
    <row r="266" customFormat="false" ht="21.75" hidden="false" customHeight="true" outlineLevel="0" collapsed="false">
      <c r="A266" s="88" t="n">
        <v>1</v>
      </c>
      <c r="B266" s="102"/>
      <c r="C266" s="102"/>
      <c r="D266" s="102"/>
      <c r="E266" s="102"/>
      <c r="F266" s="102"/>
      <c r="G266" s="102"/>
      <c r="H266" s="102"/>
    </row>
    <row r="267" customFormat="false" ht="21.75" hidden="false" customHeight="true" outlineLevel="0" collapsed="false">
      <c r="A267" s="88" t="n">
        <v>2</v>
      </c>
      <c r="B267" s="102"/>
      <c r="C267" s="102"/>
      <c r="D267" s="102"/>
      <c r="E267" s="102"/>
      <c r="F267" s="102"/>
      <c r="G267" s="102"/>
      <c r="H267" s="102"/>
    </row>
    <row r="268" customFormat="false" ht="21.75" hidden="false" customHeight="true" outlineLevel="0" collapsed="false">
      <c r="A268" s="88" t="n">
        <v>3</v>
      </c>
      <c r="B268" s="102"/>
      <c r="C268" s="102"/>
      <c r="D268" s="102"/>
      <c r="E268" s="102"/>
      <c r="F268" s="102"/>
      <c r="G268" s="102"/>
      <c r="H268" s="102"/>
    </row>
    <row r="269" customFormat="false" ht="21.75" hidden="false" customHeight="true" outlineLevel="0" collapsed="false">
      <c r="A269" s="88" t="n">
        <v>4</v>
      </c>
      <c r="B269" s="102"/>
      <c r="C269" s="102"/>
      <c r="D269" s="102"/>
      <c r="E269" s="102"/>
      <c r="F269" s="102"/>
      <c r="G269" s="102"/>
      <c r="H269" s="102"/>
    </row>
  </sheetData>
  <mergeCells count="94">
    <mergeCell ref="A1:I1"/>
    <mergeCell ref="A2:I2"/>
    <mergeCell ref="A3:I3"/>
    <mergeCell ref="A4:I4"/>
    <mergeCell ref="A5:H5"/>
    <mergeCell ref="A6:I6"/>
    <mergeCell ref="A7:I7"/>
    <mergeCell ref="A8:I8"/>
    <mergeCell ref="A9:I9"/>
    <mergeCell ref="A16:I16"/>
    <mergeCell ref="A17:I17"/>
    <mergeCell ref="A23:I23"/>
    <mergeCell ref="A24:I24"/>
    <mergeCell ref="A31:I31"/>
    <mergeCell ref="A32:I32"/>
    <mergeCell ref="A33:I33"/>
    <mergeCell ref="A34:I34"/>
    <mergeCell ref="A35:I35"/>
    <mergeCell ref="A42:I42"/>
    <mergeCell ref="A43:I43"/>
    <mergeCell ref="A49:I49"/>
    <mergeCell ref="A50:I50"/>
    <mergeCell ref="A57:I57"/>
    <mergeCell ref="A58:I58"/>
    <mergeCell ref="A59:I59"/>
    <mergeCell ref="A60:I60"/>
    <mergeCell ref="A61:I61"/>
    <mergeCell ref="A68:I68"/>
    <mergeCell ref="A69:I69"/>
    <mergeCell ref="A75:I75"/>
    <mergeCell ref="A76:I76"/>
    <mergeCell ref="A83:I83"/>
    <mergeCell ref="A84:I84"/>
    <mergeCell ref="A85:I85"/>
    <mergeCell ref="A86:I86"/>
    <mergeCell ref="A87:I87"/>
    <mergeCell ref="A94:I94"/>
    <mergeCell ref="A95:I95"/>
    <mergeCell ref="A101:I101"/>
    <mergeCell ref="A102:I102"/>
    <mergeCell ref="A109:I109"/>
    <mergeCell ref="A110:I110"/>
    <mergeCell ref="A111:I111"/>
    <mergeCell ref="A112:I112"/>
    <mergeCell ref="A113:I113"/>
    <mergeCell ref="A120:I120"/>
    <mergeCell ref="A121:I121"/>
    <mergeCell ref="A127:I127"/>
    <mergeCell ref="A128:I128"/>
    <mergeCell ref="A141:H141"/>
    <mergeCell ref="A142:I142"/>
    <mergeCell ref="A143:I143"/>
    <mergeCell ref="A144:I144"/>
    <mergeCell ref="A145:I145"/>
    <mergeCell ref="A152:I152"/>
    <mergeCell ref="A153:I153"/>
    <mergeCell ref="A159:I159"/>
    <mergeCell ref="A160:I160"/>
    <mergeCell ref="A167:I167"/>
    <mergeCell ref="A168:I168"/>
    <mergeCell ref="A169:I169"/>
    <mergeCell ref="A170:I170"/>
    <mergeCell ref="A171:I171"/>
    <mergeCell ref="A178:I178"/>
    <mergeCell ref="A179:I179"/>
    <mergeCell ref="A185:I185"/>
    <mergeCell ref="A186:I186"/>
    <mergeCell ref="A193:I193"/>
    <mergeCell ref="A194:I194"/>
    <mergeCell ref="A195:I195"/>
    <mergeCell ref="A196:I196"/>
    <mergeCell ref="A197:I197"/>
    <mergeCell ref="A204:I204"/>
    <mergeCell ref="A205:I205"/>
    <mergeCell ref="A211:I211"/>
    <mergeCell ref="A212:I212"/>
    <mergeCell ref="A219:I219"/>
    <mergeCell ref="A220:I220"/>
    <mergeCell ref="A221:I221"/>
    <mergeCell ref="A222:I222"/>
    <mergeCell ref="A223:I223"/>
    <mergeCell ref="A230:I230"/>
    <mergeCell ref="A231:I231"/>
    <mergeCell ref="A237:I237"/>
    <mergeCell ref="A238:I238"/>
    <mergeCell ref="A245:I245"/>
    <mergeCell ref="A246:I246"/>
    <mergeCell ref="A247:I247"/>
    <mergeCell ref="A248:I248"/>
    <mergeCell ref="A249:I249"/>
    <mergeCell ref="A256:I256"/>
    <mergeCell ref="A257:I257"/>
    <mergeCell ref="A263:I263"/>
    <mergeCell ref="A264:I26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2026-06-30T10:31:42Z</dcterms:created>
  <dc:creator>openpyxl</dc:creator>
  <dc:description/>
  <dc:language>en-US</dc:language>
  <cp:lastModifiedBy/>
  <dcterms:modified xsi:type="dcterms:W3CDTF">2026-06-30T10:45:19Z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