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E52932A9-E506-40D7-BB1F-F76EF508AE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LEVE JUILLET 2025" sheetId="1" r:id="rId1"/>
    <sheet name="TENUE DE CAISSE JUILLET 2025" sheetId="2" r:id="rId2"/>
    <sheet name="DETAILLE DEPLACEMENT JUILLET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3" l="1"/>
  <c r="A7" i="3"/>
  <c r="A8" i="3" s="1"/>
  <c r="A9" i="3" s="1"/>
  <c r="A10" i="3" s="1"/>
  <c r="A11" i="3" s="1"/>
  <c r="A12" i="3" s="1"/>
  <c r="A13" i="3" s="1"/>
  <c r="A14" i="3" s="1"/>
  <c r="A15" i="3" s="1"/>
  <c r="A16" i="3" s="1"/>
  <c r="E31" i="2"/>
  <c r="G20" i="2"/>
  <c r="G19" i="2"/>
  <c r="G10" i="2"/>
  <c r="G31" i="2" s="1"/>
  <c r="C6" i="2"/>
  <c r="H6" i="2" s="1"/>
  <c r="D18" i="1"/>
  <c r="D17" i="1"/>
  <c r="D28" i="1" s="1"/>
  <c r="D8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H7" i="2" l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E33" i="2"/>
  <c r="C31" i="2"/>
  <c r="C33" i="2" s="1"/>
  <c r="H35" i="2" s="1"/>
</calcChain>
</file>

<file path=xl/sharedStrings.xml><?xml version="1.0" encoding="utf-8"?>
<sst xmlns="http://schemas.openxmlformats.org/spreadsheetml/2006/main" count="143" uniqueCount="59">
  <si>
    <t>DÉCADE DU 1er AU 31 JUILLET 2025</t>
  </si>
  <si>
    <t>N°</t>
  </si>
  <si>
    <t>DATE</t>
  </si>
  <si>
    <t>DESIGNATION</t>
  </si>
  <si>
    <t>MONTANT</t>
  </si>
  <si>
    <t>OBSERVATION</t>
  </si>
  <si>
    <t>ACHAT USB POUR LA MACHINE ACCES AGNES</t>
  </si>
  <si>
    <t>REGLEMENT EN ESPECES,</t>
  </si>
  <si>
    <t xml:space="preserve">REGLEMENT LIVRAISON USB </t>
  </si>
  <si>
    <t>FORFAIT ENTRETIEN JUIN 2025</t>
  </si>
  <si>
    <t>REABONNEMENT CANAL BOX  NETBYUS JUILLET 2025</t>
  </si>
  <si>
    <t>REGLEMENT SOCIETE DE GARDIENNAGE JUIN 2025</t>
  </si>
  <si>
    <t>ACHAT CASHPAWER NETBYUS JUILLET 2025</t>
  </si>
  <si>
    <t>REGLEMENT FRAIS DE STAGE JUIN 2025</t>
  </si>
  <si>
    <t>REGLEMENT NOTE DE FRAIS MONSIEUR MATHIEU JUIN 2025</t>
  </si>
  <si>
    <t>RAMASSAGE ORDURE NETBYUS</t>
  </si>
  <si>
    <t xml:space="preserve"> FRAIS DE SARCLAGE ENTRETIEN JARDINS ET COURS NETBYUS  JUILLET 2025</t>
  </si>
  <si>
    <t>REGLEMENT IMPOTS JUILLET 2025</t>
  </si>
  <si>
    <t>REGLEMENT RECHARGE BATTERIE GROUPE ELECTROGENE</t>
  </si>
  <si>
    <t>ACHAT DE SERRURE + POIGNET GRANDE PORTE, PLACEMENT + MAIN D'ŒUVRE</t>
  </si>
  <si>
    <t>ACHAT DES ACCESSOIRES +TRAVAUX PEINTURE CHAMBRE SALON+ CUISINE</t>
  </si>
  <si>
    <t xml:space="preserve">LIVRAISON CARTE DOMICILE  AGNES PERIODE DE CONFINEMENT MARCHE </t>
  </si>
  <si>
    <t>CREDIT DE COMMUNICATION BIENVENUE</t>
  </si>
  <si>
    <t>REGLEMENT 'ENVOIE DU MATERIEL LOME COTONOU</t>
  </si>
  <si>
    <t>FACTURE CEET MAI 2025 ANCIEN LOCAUX NETBYUS</t>
  </si>
  <si>
    <t>LOYER JUILLET AOUT SEPTEMBRE  2025 AGNES</t>
  </si>
  <si>
    <t>LOYER JUILLET AOUT SEPTEMBRE  2025 FAWAZ</t>
  </si>
  <si>
    <t>LOYER JUILLET AOUT SEPTEMBRE  2025 BELFRID</t>
  </si>
  <si>
    <t>LOYER CEO JUILLET AOUT SEPTEMBRE 2025</t>
  </si>
  <si>
    <t>DEPLACEMENT COURSES BUREAU JUILLET 2025</t>
  </si>
  <si>
    <t>Fiche de tenue de caisse juillet  2025</t>
  </si>
  <si>
    <t>Numéro du
 chèque</t>
  </si>
  <si>
    <t>Date du report
 du solde</t>
  </si>
  <si>
    <t>Report du
 solde</t>
  </si>
  <si>
    <t>Date</t>
  </si>
  <si>
    <t xml:space="preserve">Montant du cheque ou
 encaissement </t>
  </si>
  <si>
    <t>Désignation de
 la dépense</t>
  </si>
  <si>
    <t>Montant de
 la dépense</t>
  </si>
  <si>
    <t>Solde</t>
  </si>
  <si>
    <t>Observation</t>
  </si>
  <si>
    <t>Factures</t>
  </si>
  <si>
    <t>REPORT</t>
  </si>
  <si>
    <t xml:space="preserve"> REGLEMENT FRAIS DE SARCLAGE ENTRETIEN JARDINS ET COURS NETBYUS  2025</t>
  </si>
  <si>
    <t>APPRO CAISSE NSIA</t>
  </si>
  <si>
    <t>SOLDE 31/5/2025</t>
  </si>
  <si>
    <t>DETAILLE DEPLACEMENT JUILLLET 2025</t>
  </si>
  <si>
    <t>DEPLACEMENT ACHAT  CASH PAWER</t>
  </si>
  <si>
    <t>DEPLACEMENT PAIEMENT IMPOTS</t>
  </si>
  <si>
    <t>VISITE CHANTIER 14 JUILLET</t>
  </si>
  <si>
    <t>VISITE CHANTIER 15 JUILLET  PEINTURE</t>
  </si>
  <si>
    <t>VISITE CHANTIER 16 JUILLET PEINTURE</t>
  </si>
  <si>
    <t xml:space="preserve">DEPLACEMENT ENVOI MATERIEL </t>
  </si>
  <si>
    <t>DEPLACEMENT RETRAIT NSIA</t>
  </si>
  <si>
    <t>deplacement depot note FERMETURE DE COMPTE</t>
  </si>
  <si>
    <t xml:space="preserve">DEPLACEMENT FACTURES NORMALISEE GVA TOGO </t>
  </si>
  <si>
    <t>DEPLACEMENT CEET</t>
  </si>
  <si>
    <t>DEPLACEMENT CE 28 DEMANDE  DE RELEVE NSIA</t>
  </si>
  <si>
    <t>ARRÊTE LE 31/07/2025      N°7/2025</t>
  </si>
  <si>
    <t>RELEVE DEPENSES NBU TOGO JUILLET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</si>
</sst>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C0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9"/>
      <color theme="4"/>
      <name val="Times New Roman"/>
      <family val="1"/>
    </font>
    <font>
      <sz val="9"/>
      <color rgb="FFFF0000"/>
      <name val="Times New Roman"/>
      <family val="1"/>
    </font>
    <font>
      <b/>
      <sz val="9"/>
      <color rgb="FFC00000"/>
      <name val="Times New Roman"/>
      <family val="1"/>
    </font>
    <font>
      <b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0000"/>
      </patternFill>
    </fill>
    <fill>
      <patternFill patternType="solid">
        <fgColor rgb="FFD9E1F2"/>
        <bgColor rgb="FFD9E1F2"/>
      </patternFill>
    </fill>
    <fill>
      <patternFill patternType="solid">
        <fgColor rgb="FFFF0000"/>
        <bgColor rgb="FFFF0000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0" fontId="3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15" fontId="4" fillId="0" borderId="3" xfId="0" applyNumberFormat="1" applyFont="1" applyBorder="1" applyAlignment="1">
      <alignment horizontal="right"/>
    </xf>
    <xf numFmtId="16" fontId="4" fillId="0" borderId="6" xfId="0" applyNumberFormat="1" applyFont="1" applyBorder="1"/>
    <xf numFmtId="165" fontId="4" fillId="3" borderId="6" xfId="1" applyNumberFormat="1" applyFont="1" applyFill="1" applyBorder="1"/>
    <xf numFmtId="0" fontId="4" fillId="0" borderId="6" xfId="0" applyFont="1" applyBorder="1"/>
    <xf numFmtId="15" fontId="4" fillId="0" borderId="7" xfId="0" applyNumberFormat="1" applyFont="1" applyBorder="1"/>
    <xf numFmtId="165" fontId="2" fillId="0" borderId="0" xfId="1" applyNumberFormat="1" applyFont="1" applyBorder="1"/>
    <xf numFmtId="164" fontId="4" fillId="4" borderId="8" xfId="0" applyNumberFormat="1" applyFont="1" applyFill="1" applyBorder="1"/>
    <xf numFmtId="165" fontId="0" fillId="0" borderId="0" xfId="0" applyNumberFormat="1"/>
    <xf numFmtId="0" fontId="6" fillId="5" borderId="0" xfId="0" applyFont="1" applyFill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0" borderId="4" xfId="0" applyFont="1" applyBorder="1"/>
    <xf numFmtId="15" fontId="4" fillId="0" borderId="4" xfId="0" applyNumberFormat="1" applyFont="1" applyBorder="1" applyAlignment="1">
      <alignment horizontal="center"/>
    </xf>
    <xf numFmtId="164" fontId="5" fillId="0" borderId="2" xfId="1" applyNumberFormat="1" applyFont="1" applyBorder="1"/>
    <xf numFmtId="15" fontId="4" fillId="0" borderId="4" xfId="0" applyNumberFormat="1" applyFont="1" applyBorder="1" applyAlignment="1">
      <alignment horizontal="right"/>
    </xf>
    <xf numFmtId="0" fontId="4" fillId="0" borderId="9" xfId="0" applyFont="1" applyBorder="1"/>
    <xf numFmtId="165" fontId="4" fillId="0" borderId="6" xfId="1" applyNumberFormat="1" applyFont="1" applyBorder="1"/>
    <xf numFmtId="15" fontId="4" fillId="0" borderId="6" xfId="0" applyNumberFormat="1" applyFont="1" applyBorder="1" applyAlignment="1">
      <alignment horizontal="center"/>
    </xf>
    <xf numFmtId="164" fontId="4" fillId="0" borderId="6" xfId="1" applyNumberFormat="1" applyFont="1" applyBorder="1"/>
    <xf numFmtId="164" fontId="4" fillId="0" borderId="3" xfId="1" applyNumberFormat="1" applyFont="1" applyBorder="1"/>
    <xf numFmtId="15" fontId="4" fillId="0" borderId="6" xfId="0" applyNumberFormat="1" applyFont="1" applyBorder="1"/>
    <xf numFmtId="0" fontId="7" fillId="0" borderId="6" xfId="0" applyFont="1" applyBorder="1"/>
    <xf numFmtId="164" fontId="4" fillId="0" borderId="2" xfId="1" applyNumberFormat="1" applyFont="1" applyBorder="1"/>
    <xf numFmtId="16" fontId="7" fillId="0" borderId="6" xfId="0" applyNumberFormat="1" applyFont="1" applyBorder="1"/>
    <xf numFmtId="165" fontId="7" fillId="3" borderId="6" xfId="1" applyNumberFormat="1" applyFont="1" applyFill="1" applyBorder="1"/>
    <xf numFmtId="165" fontId="4" fillId="0" borderId="6" xfId="1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5" fillId="0" borderId="6" xfId="0" applyNumberFormat="1" applyFont="1" applyBorder="1"/>
    <xf numFmtId="0" fontId="4" fillId="6" borderId="10" xfId="0" applyFont="1" applyFill="1" applyBorder="1"/>
    <xf numFmtId="164" fontId="4" fillId="6" borderId="8" xfId="0" applyNumberFormat="1" applyFont="1" applyFill="1" applyBorder="1"/>
    <xf numFmtId="165" fontId="4" fillId="0" borderId="0" xfId="1" applyNumberFormat="1" applyFont="1"/>
    <xf numFmtId="43" fontId="4" fillId="0" borderId="0" xfId="1" applyFont="1"/>
    <xf numFmtId="0" fontId="5" fillId="0" borderId="6" xfId="0" applyFont="1" applyBorder="1"/>
    <xf numFmtId="15" fontId="4" fillId="0" borderId="0" xfId="0" applyNumberFormat="1" applyFont="1"/>
    <xf numFmtId="164" fontId="8" fillId="0" borderId="0" xfId="0" applyNumberFormat="1" applyFont="1"/>
    <xf numFmtId="43" fontId="5" fillId="0" borderId="0" xfId="1" applyFont="1"/>
    <xf numFmtId="164" fontId="9" fillId="3" borderId="0" xfId="0" applyNumberFormat="1" applyFont="1" applyFill="1"/>
    <xf numFmtId="165" fontId="4" fillId="0" borderId="0" xfId="0" applyNumberFormat="1" applyFont="1"/>
    <xf numFmtId="165" fontId="10" fillId="0" borderId="0" xfId="0" applyNumberFormat="1" applyFont="1"/>
    <xf numFmtId="165" fontId="5" fillId="0" borderId="0" xfId="0" applyNumberFormat="1" applyFont="1"/>
    <xf numFmtId="165" fontId="5" fillId="0" borderId="0" xfId="1" applyNumberFormat="1" applyFont="1"/>
    <xf numFmtId="0" fontId="10" fillId="0" borderId="0" xfId="0" applyFont="1"/>
    <xf numFmtId="0" fontId="11" fillId="5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" fontId="4" fillId="3" borderId="7" xfId="0" applyNumberFormat="1" applyFont="1" applyFill="1" applyBorder="1"/>
    <xf numFmtId="165" fontId="12" fillId="7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60555E1-E9B6-415E-9C8A-EEBDD9D27B91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C60B030-2353-4E1C-BD68-F4CBA86512D4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B3881243-F443-48DD-8CD7-1A339E481ACD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8217ABF1-0A85-4376-94B8-BAA5CFFE5ED3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5CF99AC3-13F9-4934-8F93-FF085E247261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67157017-3ACD-4272-8293-2E1E9F399D86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30B3BBEA-AA61-4F9C-9AC0-EB8A67DC29A6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495F5998-5FF4-47C1-9B59-B7F9953621EF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4506E624-7CCF-467F-A728-F4A2A1B4BCAD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BE6C1E33-FCF3-481D-9111-9D64987195AB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2993A472-A24F-4A50-9E18-58C2A34DE439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ED40A87B-BC40-4201-9F30-508EAAF7055D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E5AE3077-6B4E-49A6-89C6-0F6545C943E0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E5652DF2-0E27-40ED-B2CF-77B4EB0F3566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100203D8-7333-4CEC-B20F-4F6C3661A488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CD6A5D56-9FC1-4F68-B92F-290820DD759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AC260D8F-1E85-4AD8-B49A-F7596153DF1D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88900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5EC22236-1620-4526-9F37-5C4EB322BFF0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8848FE3-4C73-42A2-99C5-40575F65FAF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8CADB7D8-6795-422E-B6F3-2BB72A771954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C5834CA8-92BA-44BD-A963-AA3E6BFF699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E6979974-8EFE-4609-A30B-7B3572FE92C1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C1006A8-9906-4445-8AE6-9FC784605E3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B01400E5-7ABB-4519-BD19-7407F9187358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F1302758-DF46-4BAE-B047-8A6EDC4CB74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BBBF5923-9D9D-40D4-8CC3-71107FCBA31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1087F5-C6FA-4B5D-AF75-55A9DBCA3946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64603D8E-2154-47F9-9505-B8D23FAB7EB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0ADBEBBA-DCBF-4D43-9395-013E3CC6D0FF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13C27F92-410F-4673-8C2F-FC7BB0CA83B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3DB0FE8B-9DCE-4EAD-94CD-E5702501716E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794A3298-4549-430F-9E9F-C980D79F43E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6CE94C5-AECB-4F22-B532-61F6795170B4}"/>
            </a:ext>
          </a:extLst>
        </xdr:cNvPr>
        <xdr:cNvSpPr>
          <a:spLocks noChangeAspect="1" noChangeArrowheads="1"/>
        </xdr:cNvSpPr>
      </xdr:nvSpPr>
      <xdr:spPr bwMode="auto">
        <a:xfrm>
          <a:off x="2794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F92AAB2-86E6-478D-9574-990ECB4D0E95}"/>
            </a:ext>
          </a:extLst>
        </xdr:cNvPr>
        <xdr:cNvSpPr>
          <a:spLocks noChangeAspect="1" noChangeArrowheads="1"/>
        </xdr:cNvSpPr>
      </xdr:nvSpPr>
      <xdr:spPr bwMode="auto">
        <a:xfrm>
          <a:off x="2794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682AE24D-9930-48EE-8F87-E033B6218C29}"/>
            </a:ext>
          </a:extLst>
        </xdr:cNvPr>
        <xdr:cNvSpPr>
          <a:spLocks noChangeAspect="1" noChangeArrowheads="1"/>
        </xdr:cNvSpPr>
      </xdr:nvSpPr>
      <xdr:spPr bwMode="auto">
        <a:xfrm>
          <a:off x="2794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B2B76ADE-5CE6-4A04-9B39-97B97A9BAA09}"/>
            </a:ext>
          </a:extLst>
        </xdr:cNvPr>
        <xdr:cNvSpPr>
          <a:spLocks noChangeAspect="1" noChangeArrowheads="1"/>
        </xdr:cNvSpPr>
      </xdr:nvSpPr>
      <xdr:spPr bwMode="auto">
        <a:xfrm>
          <a:off x="2794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A3EF1310-47DE-49D3-808C-675B50A343C7}"/>
            </a:ext>
          </a:extLst>
        </xdr:cNvPr>
        <xdr:cNvSpPr>
          <a:spLocks noChangeAspect="1" noChangeArrowheads="1"/>
        </xdr:cNvSpPr>
      </xdr:nvSpPr>
      <xdr:spPr bwMode="auto">
        <a:xfrm>
          <a:off x="2794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C09FF9A8-91BF-4BE4-A04B-8F081A6393F6}"/>
            </a:ext>
          </a:extLst>
        </xdr:cNvPr>
        <xdr:cNvSpPr>
          <a:spLocks noChangeAspect="1" noChangeArrowheads="1"/>
        </xdr:cNvSpPr>
      </xdr:nvSpPr>
      <xdr:spPr bwMode="auto">
        <a:xfrm>
          <a:off x="2794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609B06FF-C5FB-4AAD-A56D-FCC9991E4245}"/>
            </a:ext>
          </a:extLst>
        </xdr:cNvPr>
        <xdr:cNvSpPr>
          <a:spLocks noChangeAspect="1" noChangeArrowheads="1"/>
        </xdr:cNvSpPr>
      </xdr:nvSpPr>
      <xdr:spPr bwMode="auto">
        <a:xfrm>
          <a:off x="2794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6533CFE9-3774-42B1-A9D7-4F613D77AE31}"/>
            </a:ext>
          </a:extLst>
        </xdr:cNvPr>
        <xdr:cNvSpPr>
          <a:spLocks noChangeAspect="1" noChangeArrowheads="1"/>
        </xdr:cNvSpPr>
      </xdr:nvSpPr>
      <xdr:spPr bwMode="auto">
        <a:xfrm>
          <a:off x="2794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D5884B01-9B00-4787-ADAF-650CE4486B82}"/>
            </a:ext>
          </a:extLst>
        </xdr:cNvPr>
        <xdr:cNvSpPr>
          <a:spLocks noChangeAspect="1" noChangeArrowheads="1"/>
        </xdr:cNvSpPr>
      </xdr:nvSpPr>
      <xdr:spPr bwMode="auto">
        <a:xfrm>
          <a:off x="2794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980D321D-8700-4F31-BCA9-72C60F1C3DC1}"/>
            </a:ext>
          </a:extLst>
        </xdr:cNvPr>
        <xdr:cNvSpPr>
          <a:spLocks noChangeAspect="1" noChangeArrowheads="1"/>
        </xdr:cNvSpPr>
      </xdr:nvSpPr>
      <xdr:spPr bwMode="auto">
        <a:xfrm>
          <a:off x="2794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4730C91B-AA5D-4D60-8E80-A9CA7DC96344}"/>
            </a:ext>
          </a:extLst>
        </xdr:cNvPr>
        <xdr:cNvSpPr>
          <a:spLocks noChangeAspect="1" noChangeArrowheads="1"/>
        </xdr:cNvSpPr>
      </xdr:nvSpPr>
      <xdr:spPr bwMode="auto">
        <a:xfrm>
          <a:off x="2794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4539C8EA-99A9-4927-9E02-14B9448808CD}"/>
            </a:ext>
          </a:extLst>
        </xdr:cNvPr>
        <xdr:cNvSpPr>
          <a:spLocks noChangeAspect="1" noChangeArrowheads="1"/>
        </xdr:cNvSpPr>
      </xdr:nvSpPr>
      <xdr:spPr bwMode="auto">
        <a:xfrm>
          <a:off x="2794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B4BF90AF-0E21-4970-8C90-DFDB293DDF7A}"/>
            </a:ext>
          </a:extLst>
        </xdr:cNvPr>
        <xdr:cNvSpPr>
          <a:spLocks noChangeAspect="1" noChangeArrowheads="1"/>
        </xdr:cNvSpPr>
      </xdr:nvSpPr>
      <xdr:spPr bwMode="auto">
        <a:xfrm>
          <a:off x="2794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22B5712F-6631-4D5B-9FC2-0DBA3A2E4431}"/>
            </a:ext>
          </a:extLst>
        </xdr:cNvPr>
        <xdr:cNvSpPr>
          <a:spLocks noChangeAspect="1" noChangeArrowheads="1"/>
        </xdr:cNvSpPr>
      </xdr:nvSpPr>
      <xdr:spPr bwMode="auto">
        <a:xfrm>
          <a:off x="2794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esktop\2025\DEPENSES%202025.xlsx" TargetMode="External"/><Relationship Id="rId1" Type="http://schemas.openxmlformats.org/officeDocument/2006/relationships/externalLinkPath" Target="/Users/Lenovo/Desktop/2025/DEPENSE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ENSES JANVIER 2025"/>
      <sheetName val="RELEVE"/>
      <sheetName val="DETAILLE DEPLACEMENT"/>
      <sheetName val="FEVRIER 2025"/>
      <sheetName val="RELEVE FEVRIER 2025"/>
      <sheetName val="DETAILLE DEPL FEV"/>
      <sheetName val="BROULLON FEV"/>
      <sheetName val="DEPENSES MARS 2025"/>
      <sheetName val="RELEVE MARS 2025"/>
      <sheetName val="DETAILLE REMBOURSEMENT"/>
      <sheetName val="DETAILLE DEPL. MARS 2025"/>
      <sheetName val="PREVISION DEPENSES MARS 2025"/>
      <sheetName val="DEVIS TRAVEAUX NOUVEAUX LOCAUX"/>
      <sheetName val="PREVISION AVRIL 2025"/>
      <sheetName val="DEPENSES AVRIL 2025"/>
      <sheetName val="RELEVE AVRIL"/>
      <sheetName val="DEPLACEMENT AVRIL 2025"/>
      <sheetName val="GESTION M.RICARDO AVR 2025"/>
      <sheetName val="BROULLON D AV"/>
      <sheetName val="PREVISION MAI 2025"/>
      <sheetName val="MISE A JOUR PREV MAI 2025"/>
      <sheetName val="BROULLON"/>
      <sheetName val="DEPENSES MAI 2025"/>
      <sheetName val="BROU"/>
      <sheetName val="RELEVE MAI 2025"/>
      <sheetName val="DETAILLE DEPLACEMENT MAI"/>
      <sheetName val="BROULLON MAI"/>
      <sheetName val="DEPENSES JUIN 2025"/>
      <sheetName val="RELEVE JUIN 2025"/>
      <sheetName val="DEPL JUIN"/>
      <sheetName val="BROULLONS JUIN"/>
      <sheetName val="BROULLONS"/>
      <sheetName val="1"/>
      <sheetName val="PROPRIETAIRE"/>
      <sheetName val="TRAVAUX NETBYUS"/>
      <sheetName val="Feuil4"/>
      <sheetName val="PREVISION JUIN 2025"/>
      <sheetName val="DEPENSES JUILLET 2025"/>
      <sheetName val="REMBOURSEMENT M RICARDO"/>
      <sheetName val="Feuil7"/>
      <sheetName val="PREVISION JUILLET 2025"/>
      <sheetName val="LISTE DES ACCESSSOIRES APPARTEM"/>
      <sheetName val="Feuil5"/>
      <sheetName val="Feuil1"/>
      <sheetName val="Feuil2"/>
      <sheetName val="Feuil9"/>
      <sheetName val="DEPENSES JUILLET 2025 OK"/>
      <sheetName val="RELEVE JUILLET 2025"/>
      <sheetName val="DEPLACEMENT  JUILLET 2025"/>
      <sheetName val="URGENT"/>
      <sheetName val="prevision AOUT"/>
      <sheetName val="Feuil6"/>
      <sheetName val="DEPENSES AOUT 2025"/>
      <sheetName val="POINT DES 2MILLIONS"/>
      <sheetName val="POINT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50">
          <cell r="H50">
            <v>6695300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sqref="A1:C1"/>
    </sheetView>
  </sheetViews>
  <sheetFormatPr baseColWidth="10" defaultColWidth="9.1796875" defaultRowHeight="11.5" x14ac:dyDescent="0.25"/>
  <cols>
    <col min="1" max="1" width="5.453125" style="2" customWidth="1"/>
    <col min="2" max="2" width="8" style="2" bestFit="1" customWidth="1"/>
    <col min="3" max="3" width="81.7265625" style="2" customWidth="1"/>
    <col min="4" max="4" width="17.1796875" style="2" customWidth="1"/>
    <col min="5" max="5" width="21.453125" style="2" bestFit="1" customWidth="1"/>
    <col min="6" max="6" width="12.453125" style="2" bestFit="1" customWidth="1"/>
    <col min="7" max="7" width="9.1796875" style="2"/>
    <col min="8" max="9" width="10.1796875" style="2" bestFit="1" customWidth="1"/>
    <col min="10" max="10" width="9.1796875" style="2"/>
    <col min="11" max="12" width="10.81640625" style="2" bestFit="1" customWidth="1"/>
    <col min="13" max="16384" width="9.1796875" style="2"/>
  </cols>
  <sheetData>
    <row r="1" spans="1:5" customFormat="1" ht="14.5" x14ac:dyDescent="0.35">
      <c r="A1" s="1" t="s">
        <v>58</v>
      </c>
      <c r="B1" s="1"/>
      <c r="C1" s="1"/>
      <c r="D1" s="2"/>
      <c r="E1" s="3"/>
    </row>
    <row r="2" spans="1:5" customFormat="1" ht="14.5" x14ac:dyDescent="0.35">
      <c r="A2" s="1" t="s">
        <v>0</v>
      </c>
      <c r="B2" s="1"/>
      <c r="C2" s="1"/>
      <c r="D2" s="2"/>
      <c r="E2" s="2"/>
    </row>
    <row r="3" spans="1:5" customFormat="1" ht="14.5" x14ac:dyDescent="0.35">
      <c r="A3" s="1" t="s">
        <v>57</v>
      </c>
      <c r="B3" s="4"/>
      <c r="C3" s="4"/>
      <c r="D3" s="2"/>
      <c r="E3" s="2"/>
    </row>
    <row r="4" spans="1:5" customFormat="1" ht="14.5" x14ac:dyDescent="0.35">
      <c r="A4" s="5" t="s">
        <v>1</v>
      </c>
      <c r="B4" s="6" t="s">
        <v>2</v>
      </c>
      <c r="C4" s="7" t="s">
        <v>3</v>
      </c>
      <c r="D4" s="8" t="s">
        <v>4</v>
      </c>
      <c r="E4" s="9" t="s">
        <v>5</v>
      </c>
    </row>
    <row r="5" spans="1:5" customFormat="1" ht="14.5" x14ac:dyDescent="0.35">
      <c r="A5" s="10">
        <v>1</v>
      </c>
      <c r="B5" s="11">
        <v>45839</v>
      </c>
      <c r="C5" s="12" t="s">
        <v>6</v>
      </c>
      <c r="D5" s="13">
        <v>1100</v>
      </c>
      <c r="E5" s="14" t="s">
        <v>7</v>
      </c>
    </row>
    <row r="6" spans="1:5" customFormat="1" ht="14.5" x14ac:dyDescent="0.35">
      <c r="A6" s="10">
        <f>+A5+1</f>
        <v>2</v>
      </c>
      <c r="B6" s="11">
        <v>45839</v>
      </c>
      <c r="C6" s="12" t="s">
        <v>8</v>
      </c>
      <c r="D6" s="13">
        <v>1200</v>
      </c>
      <c r="E6" s="14" t="s">
        <v>7</v>
      </c>
    </row>
    <row r="7" spans="1:5" customFormat="1" ht="14.5" x14ac:dyDescent="0.35">
      <c r="A7" s="10">
        <f t="shared" ref="A7:A27" si="0">+A6+1</f>
        <v>3</v>
      </c>
      <c r="B7" s="15">
        <v>45841</v>
      </c>
      <c r="C7" s="14" t="s">
        <v>9</v>
      </c>
      <c r="D7" s="13">
        <v>40000</v>
      </c>
      <c r="E7" s="14" t="s">
        <v>7</v>
      </c>
    </row>
    <row r="8" spans="1:5" customFormat="1" ht="14.5" x14ac:dyDescent="0.35">
      <c r="A8" s="10">
        <f t="shared" si="0"/>
        <v>4</v>
      </c>
      <c r="B8" s="15">
        <v>45841</v>
      </c>
      <c r="C8" s="14" t="s">
        <v>10</v>
      </c>
      <c r="D8" s="13">
        <f>15000*2</f>
        <v>30000</v>
      </c>
      <c r="E8" s="14" t="s">
        <v>7</v>
      </c>
    </row>
    <row r="9" spans="1:5" customFormat="1" ht="14.5" x14ac:dyDescent="0.35">
      <c r="A9" s="10">
        <f t="shared" si="0"/>
        <v>5</v>
      </c>
      <c r="B9" s="15">
        <v>45842</v>
      </c>
      <c r="C9" s="12" t="s">
        <v>11</v>
      </c>
      <c r="D9" s="13">
        <v>170000</v>
      </c>
      <c r="E9" s="14" t="s">
        <v>7</v>
      </c>
    </row>
    <row r="10" spans="1:5" customFormat="1" ht="14.5" x14ac:dyDescent="0.35">
      <c r="A10" s="10">
        <f t="shared" si="0"/>
        <v>6</v>
      </c>
      <c r="B10" s="15">
        <v>45843</v>
      </c>
      <c r="C10" s="12" t="s">
        <v>12</v>
      </c>
      <c r="D10" s="13">
        <v>20200</v>
      </c>
      <c r="E10" s="14" t="s">
        <v>7</v>
      </c>
    </row>
    <row r="11" spans="1:5" customFormat="1" ht="14.5" x14ac:dyDescent="0.35">
      <c r="A11" s="10">
        <f t="shared" si="0"/>
        <v>7</v>
      </c>
      <c r="B11" s="15">
        <v>45815</v>
      </c>
      <c r="C11" s="12" t="s">
        <v>13</v>
      </c>
      <c r="D11" s="13">
        <v>55000</v>
      </c>
      <c r="E11" s="14" t="s">
        <v>7</v>
      </c>
    </row>
    <row r="12" spans="1:5" customFormat="1" ht="14.5" x14ac:dyDescent="0.35">
      <c r="A12" s="10">
        <f t="shared" si="0"/>
        <v>8</v>
      </c>
      <c r="B12" s="15">
        <v>45815</v>
      </c>
      <c r="C12" s="12" t="s">
        <v>14</v>
      </c>
      <c r="D12" s="13">
        <v>221100</v>
      </c>
      <c r="E12" s="14" t="s">
        <v>7</v>
      </c>
    </row>
    <row r="13" spans="1:5" customFormat="1" ht="14.5" x14ac:dyDescent="0.35">
      <c r="A13" s="10">
        <f t="shared" si="0"/>
        <v>9</v>
      </c>
      <c r="B13" s="15">
        <v>45815</v>
      </c>
      <c r="C13" s="12" t="s">
        <v>15</v>
      </c>
      <c r="D13" s="13">
        <v>1500</v>
      </c>
      <c r="E13" s="14" t="s">
        <v>7</v>
      </c>
    </row>
    <row r="14" spans="1:5" customFormat="1" ht="14.5" x14ac:dyDescent="0.35">
      <c r="A14" s="10">
        <f t="shared" si="0"/>
        <v>10</v>
      </c>
      <c r="B14" s="15">
        <v>45848</v>
      </c>
      <c r="C14" s="12" t="s">
        <v>16</v>
      </c>
      <c r="D14" s="13">
        <v>8000</v>
      </c>
      <c r="E14" s="14" t="s">
        <v>7</v>
      </c>
    </row>
    <row r="15" spans="1:5" customFormat="1" ht="14.5" x14ac:dyDescent="0.35">
      <c r="A15" s="10">
        <f t="shared" si="0"/>
        <v>11</v>
      </c>
      <c r="B15" s="15">
        <v>45848</v>
      </c>
      <c r="C15" s="12" t="s">
        <v>17</v>
      </c>
      <c r="D15" s="13">
        <v>201500</v>
      </c>
      <c r="E15" s="14" t="s">
        <v>7</v>
      </c>
    </row>
    <row r="16" spans="1:5" customFormat="1" ht="14.5" x14ac:dyDescent="0.35">
      <c r="A16" s="10">
        <f t="shared" si="0"/>
        <v>12</v>
      </c>
      <c r="B16" s="15">
        <v>45848</v>
      </c>
      <c r="C16" s="12" t="s">
        <v>18</v>
      </c>
      <c r="D16" s="13">
        <v>2000</v>
      </c>
      <c r="E16" s="14" t="s">
        <v>7</v>
      </c>
    </row>
    <row r="17" spans="1:9" customFormat="1" ht="14.5" x14ac:dyDescent="0.35">
      <c r="A17" s="10">
        <f t="shared" si="0"/>
        <v>13</v>
      </c>
      <c r="B17" s="15">
        <v>45852</v>
      </c>
      <c r="C17" s="12" t="s">
        <v>19</v>
      </c>
      <c r="D17" s="13">
        <f>5000+3000+1000</f>
        <v>9000</v>
      </c>
      <c r="E17" s="14" t="s">
        <v>7</v>
      </c>
    </row>
    <row r="18" spans="1:9" customFormat="1" ht="14.5" x14ac:dyDescent="0.35">
      <c r="A18" s="10">
        <f>+A17+1</f>
        <v>14</v>
      </c>
      <c r="B18" s="15">
        <v>45856</v>
      </c>
      <c r="C18" s="12" t="s">
        <v>20</v>
      </c>
      <c r="D18" s="13">
        <f>61500-5000</f>
        <v>56500</v>
      </c>
      <c r="E18" s="14" t="s">
        <v>7</v>
      </c>
    </row>
    <row r="19" spans="1:9" customFormat="1" ht="14.5" x14ac:dyDescent="0.35">
      <c r="A19" s="10">
        <f t="shared" si="0"/>
        <v>15</v>
      </c>
      <c r="B19" s="15">
        <v>45856</v>
      </c>
      <c r="C19" s="12" t="s">
        <v>21</v>
      </c>
      <c r="D19" s="13">
        <v>3000</v>
      </c>
      <c r="E19" s="14" t="s">
        <v>7</v>
      </c>
    </row>
    <row r="20" spans="1:9" customFormat="1" ht="14.5" x14ac:dyDescent="0.35">
      <c r="A20" s="10">
        <f t="shared" si="0"/>
        <v>16</v>
      </c>
      <c r="B20" s="15">
        <v>45856</v>
      </c>
      <c r="C20" s="12" t="s">
        <v>22</v>
      </c>
      <c r="D20" s="13">
        <v>1000</v>
      </c>
      <c r="E20" s="14" t="s">
        <v>7</v>
      </c>
    </row>
    <row r="21" spans="1:9" customFormat="1" ht="14.5" x14ac:dyDescent="0.35">
      <c r="A21" s="10">
        <f t="shared" si="0"/>
        <v>17</v>
      </c>
      <c r="B21" s="15">
        <v>45856</v>
      </c>
      <c r="C21" s="12" t="s">
        <v>23</v>
      </c>
      <c r="D21" s="13">
        <v>5000</v>
      </c>
      <c r="E21" s="14" t="s">
        <v>7</v>
      </c>
    </row>
    <row r="22" spans="1:9" customFormat="1" ht="14.5" x14ac:dyDescent="0.35">
      <c r="A22" s="10">
        <f t="shared" si="0"/>
        <v>18</v>
      </c>
      <c r="B22" s="15">
        <v>45866</v>
      </c>
      <c r="C22" s="12" t="s">
        <v>24</v>
      </c>
      <c r="D22" s="13">
        <v>5050</v>
      </c>
      <c r="E22" s="14" t="s">
        <v>7</v>
      </c>
    </row>
    <row r="23" spans="1:9" customFormat="1" ht="14.5" x14ac:dyDescent="0.35">
      <c r="A23" s="10">
        <f t="shared" si="0"/>
        <v>19</v>
      </c>
      <c r="B23" s="15">
        <v>45867</v>
      </c>
      <c r="C23" s="12" t="s">
        <v>25</v>
      </c>
      <c r="D23" s="13">
        <v>214500</v>
      </c>
      <c r="E23" s="14" t="s">
        <v>7</v>
      </c>
    </row>
    <row r="24" spans="1:9" customFormat="1" ht="14.5" x14ac:dyDescent="0.35">
      <c r="A24" s="10">
        <f t="shared" si="0"/>
        <v>20</v>
      </c>
      <c r="B24" s="15">
        <v>45867</v>
      </c>
      <c r="C24" s="12" t="s">
        <v>26</v>
      </c>
      <c r="D24" s="13">
        <v>214500</v>
      </c>
      <c r="E24" s="14" t="s">
        <v>7</v>
      </c>
    </row>
    <row r="25" spans="1:9" customFormat="1" ht="14.5" x14ac:dyDescent="0.35">
      <c r="A25" s="10">
        <f t="shared" si="0"/>
        <v>21</v>
      </c>
      <c r="B25" s="15">
        <v>45867</v>
      </c>
      <c r="C25" s="12" t="s">
        <v>27</v>
      </c>
      <c r="D25" s="13">
        <v>214500</v>
      </c>
      <c r="E25" s="14" t="s">
        <v>7</v>
      </c>
    </row>
    <row r="26" spans="1:9" customFormat="1" ht="14.5" x14ac:dyDescent="0.35">
      <c r="A26" s="10">
        <f t="shared" si="0"/>
        <v>22</v>
      </c>
      <c r="B26" s="15">
        <v>45869</v>
      </c>
      <c r="C26" s="14" t="s">
        <v>28</v>
      </c>
      <c r="D26" s="13">
        <v>240000</v>
      </c>
      <c r="E26" s="14" t="s">
        <v>7</v>
      </c>
    </row>
    <row r="27" spans="1:9" customFormat="1" ht="14.5" x14ac:dyDescent="0.35">
      <c r="A27" s="10">
        <f t="shared" si="0"/>
        <v>23</v>
      </c>
      <c r="B27" s="15">
        <v>45869</v>
      </c>
      <c r="C27" s="14" t="s">
        <v>29</v>
      </c>
      <c r="D27" s="13">
        <v>7800</v>
      </c>
      <c r="E27" s="14" t="s">
        <v>7</v>
      </c>
      <c r="I27" s="16"/>
    </row>
    <row r="28" spans="1:9" customFormat="1" ht="14.5" x14ac:dyDescent="0.35">
      <c r="B28" s="2"/>
      <c r="C28" s="2"/>
      <c r="D28" s="17">
        <f>SUM(D5:D27)</f>
        <v>1722450</v>
      </c>
      <c r="E28" s="18"/>
      <c r="G28" s="16"/>
    </row>
    <row r="29" spans="1:9" x14ac:dyDescent="0.25">
      <c r="D29" s="3"/>
    </row>
  </sheetData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5C2DC-BEB0-40FE-8A69-878C8223A8C0}">
  <dimension ref="A1:N63"/>
  <sheetViews>
    <sheetView topLeftCell="C1" workbookViewId="0">
      <selection activeCell="C33" sqref="C33"/>
    </sheetView>
  </sheetViews>
  <sheetFormatPr baseColWidth="10" defaultColWidth="9.1796875" defaultRowHeight="11.5" x14ac:dyDescent="0.25"/>
  <cols>
    <col min="1" max="1" width="7.90625" style="2" customWidth="1"/>
    <col min="2" max="2" width="12.54296875" style="2" customWidth="1"/>
    <col min="3" max="3" width="12.453125" style="2" customWidth="1"/>
    <col min="4" max="4" width="10.54296875" style="2" customWidth="1"/>
    <col min="5" max="5" width="14.90625" style="2" customWidth="1"/>
    <col min="6" max="6" width="84.6328125" style="2" customWidth="1"/>
    <col min="7" max="7" width="17.1796875" style="2" customWidth="1"/>
    <col min="8" max="8" width="14.453125" style="2" customWidth="1"/>
    <col min="9" max="9" width="21.453125" style="2" bestFit="1" customWidth="1"/>
    <col min="10" max="10" width="22.90625" style="2" customWidth="1"/>
    <col min="11" max="11" width="12.453125" style="2" bestFit="1" customWidth="1"/>
    <col min="12" max="12" width="9.1796875" style="2"/>
    <col min="13" max="14" width="10.1796875" style="2" bestFit="1" customWidth="1"/>
    <col min="15" max="15" width="9.1796875" style="2"/>
    <col min="16" max="17" width="10.81640625" style="2" bestFit="1" customWidth="1"/>
    <col min="18" max="16384" width="9.1796875" style="2"/>
  </cols>
  <sheetData>
    <row r="1" spans="1:10" customFormat="1" ht="14.5" x14ac:dyDescent="0.35">
      <c r="A1" s="2"/>
      <c r="B1" s="2"/>
      <c r="C1" s="2"/>
      <c r="D1" s="2"/>
      <c r="E1" s="2"/>
      <c r="F1" s="2"/>
      <c r="G1" s="2"/>
      <c r="H1" s="2"/>
      <c r="I1" s="3"/>
      <c r="J1" s="2"/>
    </row>
    <row r="2" spans="1:10" customFormat="1" ht="14.5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customFormat="1" ht="14.5" x14ac:dyDescent="0.35">
      <c r="A3" s="19" t="s">
        <v>30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customFormat="1" ht="14.5" x14ac:dyDescent="0.3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customFormat="1" ht="35.5" x14ac:dyDescent="0.35">
      <c r="A5" s="20" t="s">
        <v>31</v>
      </c>
      <c r="B5" s="21" t="s">
        <v>32</v>
      </c>
      <c r="C5" s="21" t="s">
        <v>33</v>
      </c>
      <c r="D5" s="22" t="s">
        <v>34</v>
      </c>
      <c r="E5" s="21" t="s">
        <v>35</v>
      </c>
      <c r="F5" s="21" t="s">
        <v>36</v>
      </c>
      <c r="G5" s="23" t="s">
        <v>37</v>
      </c>
      <c r="H5" s="22" t="s">
        <v>38</v>
      </c>
      <c r="I5" s="24" t="s">
        <v>39</v>
      </c>
      <c r="J5" s="24" t="s">
        <v>40</v>
      </c>
    </row>
    <row r="6" spans="1:10" customFormat="1" ht="14.5" x14ac:dyDescent="0.35">
      <c r="A6" s="25"/>
      <c r="B6" s="26">
        <v>45839</v>
      </c>
      <c r="C6" s="27">
        <f>+'[1]DEPENSES JUIN 2025'!H50</f>
        <v>6695300</v>
      </c>
      <c r="D6" s="28">
        <v>45839</v>
      </c>
      <c r="E6" s="25"/>
      <c r="F6" s="29" t="s">
        <v>41</v>
      </c>
      <c r="G6" s="30">
        <v>0</v>
      </c>
      <c r="H6" s="30">
        <f>+C6</f>
        <v>6695300</v>
      </c>
      <c r="I6" s="14" t="s">
        <v>7</v>
      </c>
      <c r="J6" s="14"/>
    </row>
    <row r="7" spans="1:10" customFormat="1" ht="14.5" x14ac:dyDescent="0.35">
      <c r="A7" s="14"/>
      <c r="B7" s="31"/>
      <c r="C7" s="32"/>
      <c r="D7" s="28">
        <v>45839</v>
      </c>
      <c r="E7" s="14"/>
      <c r="F7" s="12" t="s">
        <v>6</v>
      </c>
      <c r="G7" s="13">
        <v>1100</v>
      </c>
      <c r="H7" s="33">
        <f>+H6-G7</f>
        <v>6694200</v>
      </c>
      <c r="I7" s="14" t="s">
        <v>7</v>
      </c>
      <c r="J7" s="14"/>
    </row>
    <row r="8" spans="1:10" customFormat="1" ht="14.5" x14ac:dyDescent="0.35">
      <c r="A8" s="14"/>
      <c r="B8" s="31"/>
      <c r="C8" s="32"/>
      <c r="D8" s="28">
        <v>45839</v>
      </c>
      <c r="E8" s="14"/>
      <c r="F8" s="12" t="s">
        <v>8</v>
      </c>
      <c r="G8" s="13">
        <v>1200</v>
      </c>
      <c r="H8" s="33">
        <f t="shared" ref="H8:H23" si="0">+H7-G8</f>
        <v>6693000</v>
      </c>
      <c r="I8" s="14" t="s">
        <v>7</v>
      </c>
      <c r="J8" s="14"/>
    </row>
    <row r="9" spans="1:10" customFormat="1" ht="14.5" x14ac:dyDescent="0.35">
      <c r="A9" s="14"/>
      <c r="B9" s="31"/>
      <c r="C9" s="32"/>
      <c r="D9" s="34">
        <v>45841</v>
      </c>
      <c r="E9" s="14"/>
      <c r="F9" s="14" t="s">
        <v>9</v>
      </c>
      <c r="G9" s="13">
        <v>40000</v>
      </c>
      <c r="H9" s="33">
        <f t="shared" si="0"/>
        <v>6653000</v>
      </c>
      <c r="I9" s="14" t="s">
        <v>7</v>
      </c>
      <c r="J9" s="14"/>
    </row>
    <row r="10" spans="1:10" customFormat="1" ht="14.5" x14ac:dyDescent="0.35">
      <c r="A10" s="14"/>
      <c r="B10" s="31"/>
      <c r="C10" s="32"/>
      <c r="D10" s="34">
        <v>45841</v>
      </c>
      <c r="E10" s="14"/>
      <c r="F10" s="35" t="s">
        <v>10</v>
      </c>
      <c r="G10" s="13">
        <f>15000*2</f>
        <v>30000</v>
      </c>
      <c r="H10" s="33">
        <f t="shared" si="0"/>
        <v>6623000</v>
      </c>
      <c r="I10" s="14" t="s">
        <v>7</v>
      </c>
      <c r="J10" s="14"/>
    </row>
    <row r="11" spans="1:10" customFormat="1" ht="14.5" x14ac:dyDescent="0.35">
      <c r="A11" s="14"/>
      <c r="B11" s="31"/>
      <c r="C11" s="32"/>
      <c r="D11" s="34">
        <v>45842</v>
      </c>
      <c r="E11" s="14"/>
      <c r="F11" s="12" t="s">
        <v>11</v>
      </c>
      <c r="G11" s="13">
        <v>170000</v>
      </c>
      <c r="H11" s="33">
        <f t="shared" si="0"/>
        <v>6453000</v>
      </c>
      <c r="I11" s="14" t="s">
        <v>7</v>
      </c>
      <c r="J11" s="14"/>
    </row>
    <row r="12" spans="1:10" customFormat="1" ht="14.5" x14ac:dyDescent="0.35">
      <c r="A12" s="14"/>
      <c r="B12" s="31"/>
      <c r="C12" s="32"/>
      <c r="D12" s="34">
        <v>45843</v>
      </c>
      <c r="E12" s="14"/>
      <c r="F12" s="12" t="s">
        <v>12</v>
      </c>
      <c r="G12" s="13">
        <v>20200</v>
      </c>
      <c r="H12" s="33">
        <f t="shared" si="0"/>
        <v>6432800</v>
      </c>
      <c r="I12" s="14" t="s">
        <v>7</v>
      </c>
      <c r="J12" s="14"/>
    </row>
    <row r="13" spans="1:10" customFormat="1" ht="14.5" x14ac:dyDescent="0.35">
      <c r="A13" s="14"/>
      <c r="B13" s="31"/>
      <c r="C13" s="32"/>
      <c r="D13" s="34">
        <v>45815</v>
      </c>
      <c r="E13" s="14"/>
      <c r="F13" s="12" t="s">
        <v>13</v>
      </c>
      <c r="G13" s="13">
        <v>55000</v>
      </c>
      <c r="H13" s="33">
        <f t="shared" si="0"/>
        <v>6377800</v>
      </c>
      <c r="I13" s="14" t="s">
        <v>7</v>
      </c>
      <c r="J13" s="14"/>
    </row>
    <row r="14" spans="1:10" customFormat="1" ht="14.5" x14ac:dyDescent="0.35">
      <c r="A14" s="14"/>
      <c r="B14" s="31"/>
      <c r="C14" s="32"/>
      <c r="D14" s="34">
        <v>45815</v>
      </c>
      <c r="E14" s="14"/>
      <c r="F14" s="12" t="s">
        <v>14</v>
      </c>
      <c r="G14" s="13">
        <v>221100</v>
      </c>
      <c r="H14" s="33">
        <f t="shared" si="0"/>
        <v>6156700</v>
      </c>
      <c r="I14" s="14" t="s">
        <v>7</v>
      </c>
      <c r="J14" s="14"/>
    </row>
    <row r="15" spans="1:10" customFormat="1" ht="14.5" x14ac:dyDescent="0.35">
      <c r="A15" s="14"/>
      <c r="B15" s="31"/>
      <c r="C15" s="32"/>
      <c r="D15" s="34">
        <v>45815</v>
      </c>
      <c r="E15" s="14"/>
      <c r="F15" s="12" t="s">
        <v>15</v>
      </c>
      <c r="G15" s="13">
        <v>1500</v>
      </c>
      <c r="H15" s="33">
        <f t="shared" si="0"/>
        <v>6155200</v>
      </c>
      <c r="I15" s="14" t="s">
        <v>7</v>
      </c>
      <c r="J15" s="14"/>
    </row>
    <row r="16" spans="1:10" customFormat="1" ht="14.5" x14ac:dyDescent="0.35">
      <c r="A16" s="14"/>
      <c r="B16" s="31"/>
      <c r="C16" s="32"/>
      <c r="D16" s="34">
        <v>45848</v>
      </c>
      <c r="E16" s="14"/>
      <c r="F16" s="12" t="s">
        <v>42</v>
      </c>
      <c r="G16" s="13">
        <v>8000</v>
      </c>
      <c r="H16" s="33">
        <f t="shared" si="0"/>
        <v>6147200</v>
      </c>
      <c r="I16" s="14" t="s">
        <v>7</v>
      </c>
      <c r="J16" s="14"/>
    </row>
    <row r="17" spans="1:14" customFormat="1" ht="14.5" x14ac:dyDescent="0.35">
      <c r="A17" s="14"/>
      <c r="B17" s="31"/>
      <c r="C17" s="32"/>
      <c r="D17" s="34">
        <v>45848</v>
      </c>
      <c r="E17" s="14"/>
      <c r="F17" s="12" t="s">
        <v>17</v>
      </c>
      <c r="G17" s="13">
        <v>201500</v>
      </c>
      <c r="H17" s="33">
        <f t="shared" si="0"/>
        <v>5945700</v>
      </c>
      <c r="I17" s="14" t="s">
        <v>7</v>
      </c>
      <c r="J17" s="14"/>
    </row>
    <row r="18" spans="1:14" customFormat="1" ht="14.5" x14ac:dyDescent="0.35">
      <c r="A18" s="14"/>
      <c r="B18" s="31"/>
      <c r="C18" s="32"/>
      <c r="D18" s="34">
        <v>45848</v>
      </c>
      <c r="E18" s="14"/>
      <c r="F18" s="12" t="s">
        <v>18</v>
      </c>
      <c r="G18" s="13">
        <v>2000</v>
      </c>
      <c r="H18" s="36">
        <f t="shared" si="0"/>
        <v>5943700</v>
      </c>
      <c r="I18" s="14" t="s">
        <v>7</v>
      </c>
      <c r="J18" s="14"/>
    </row>
    <row r="19" spans="1:14" customFormat="1" ht="14.5" x14ac:dyDescent="0.35">
      <c r="A19" s="14"/>
      <c r="B19" s="31"/>
      <c r="C19" s="32"/>
      <c r="D19" s="34">
        <v>45852</v>
      </c>
      <c r="E19" s="14"/>
      <c r="F19" s="37" t="s">
        <v>19</v>
      </c>
      <c r="G19" s="38">
        <f>5000+3000+1000</f>
        <v>9000</v>
      </c>
      <c r="H19" s="36">
        <f t="shared" si="0"/>
        <v>5934700</v>
      </c>
      <c r="I19" s="14" t="s">
        <v>7</v>
      </c>
      <c r="J19" s="14"/>
    </row>
    <row r="20" spans="1:14" customFormat="1" ht="14.5" x14ac:dyDescent="0.35">
      <c r="A20" s="14"/>
      <c r="B20" s="31"/>
      <c r="C20" s="32"/>
      <c r="D20" s="34">
        <v>45856</v>
      </c>
      <c r="E20" s="14"/>
      <c r="F20" s="12" t="s">
        <v>20</v>
      </c>
      <c r="G20" s="13">
        <f>61500-5000</f>
        <v>56500</v>
      </c>
      <c r="H20" s="36">
        <f t="shared" si="0"/>
        <v>5878200</v>
      </c>
      <c r="I20" s="14" t="s">
        <v>7</v>
      </c>
      <c r="J20" s="14"/>
    </row>
    <row r="21" spans="1:14" customFormat="1" ht="14.5" x14ac:dyDescent="0.35">
      <c r="A21" s="14"/>
      <c r="B21" s="31"/>
      <c r="C21" s="32"/>
      <c r="D21" s="34">
        <v>45856</v>
      </c>
      <c r="E21" s="14"/>
      <c r="F21" s="12" t="s">
        <v>21</v>
      </c>
      <c r="G21" s="13">
        <v>3000</v>
      </c>
      <c r="H21" s="36">
        <f t="shared" si="0"/>
        <v>5875200</v>
      </c>
      <c r="I21" s="14" t="s">
        <v>7</v>
      </c>
      <c r="J21" s="14"/>
    </row>
    <row r="22" spans="1:14" customFormat="1" ht="14.5" x14ac:dyDescent="0.35">
      <c r="A22" s="14"/>
      <c r="B22" s="31"/>
      <c r="C22" s="32"/>
      <c r="D22" s="34">
        <v>45856</v>
      </c>
      <c r="E22" s="14"/>
      <c r="F22" s="12" t="s">
        <v>22</v>
      </c>
      <c r="G22" s="13">
        <v>1000</v>
      </c>
      <c r="H22" s="36">
        <f t="shared" si="0"/>
        <v>5874200</v>
      </c>
      <c r="I22" s="14" t="s">
        <v>7</v>
      </c>
      <c r="J22" s="14"/>
    </row>
    <row r="23" spans="1:14" customFormat="1" ht="14.5" x14ac:dyDescent="0.35">
      <c r="A23" s="14"/>
      <c r="B23" s="31"/>
      <c r="C23" s="32"/>
      <c r="D23" s="34">
        <v>45856</v>
      </c>
      <c r="E23" s="14"/>
      <c r="F23" s="12" t="s">
        <v>23</v>
      </c>
      <c r="G23" s="13">
        <v>5000</v>
      </c>
      <c r="H23" s="36">
        <f t="shared" si="0"/>
        <v>5869200</v>
      </c>
      <c r="I23" s="14" t="s">
        <v>7</v>
      </c>
      <c r="J23" s="14"/>
    </row>
    <row r="24" spans="1:14" customFormat="1" ht="14.5" x14ac:dyDescent="0.35">
      <c r="A24" s="14">
        <v>2445807</v>
      </c>
      <c r="B24" s="31"/>
      <c r="C24" s="32"/>
      <c r="D24" s="34">
        <v>45862</v>
      </c>
      <c r="E24" s="39">
        <v>2806900</v>
      </c>
      <c r="F24" s="12" t="s">
        <v>43</v>
      </c>
      <c r="G24" s="13">
        <v>0</v>
      </c>
      <c r="H24" s="36">
        <f>+H23+E24</f>
        <v>8676100</v>
      </c>
      <c r="I24" s="14" t="s">
        <v>7</v>
      </c>
      <c r="J24" s="14"/>
    </row>
    <row r="25" spans="1:14" customFormat="1" ht="14.5" x14ac:dyDescent="0.35">
      <c r="A25" s="14"/>
      <c r="B25" s="31"/>
      <c r="C25" s="32"/>
      <c r="D25" s="34">
        <v>45866</v>
      </c>
      <c r="E25" s="14"/>
      <c r="F25" s="12" t="s">
        <v>24</v>
      </c>
      <c r="G25" s="13">
        <v>5050</v>
      </c>
      <c r="H25" s="36">
        <f>+H24-G25</f>
        <v>8671050</v>
      </c>
      <c r="I25" s="14" t="s">
        <v>7</v>
      </c>
      <c r="J25" s="14"/>
    </row>
    <row r="26" spans="1:14" customFormat="1" ht="14.5" x14ac:dyDescent="0.35">
      <c r="A26" s="14"/>
      <c r="B26" s="31"/>
      <c r="C26" s="32"/>
      <c r="D26" s="34">
        <v>45867</v>
      </c>
      <c r="E26" s="14"/>
      <c r="F26" s="12" t="s">
        <v>25</v>
      </c>
      <c r="G26" s="13">
        <v>214500</v>
      </c>
      <c r="H26" s="36">
        <f t="shared" ref="H26:H30" si="1">+H25-G26</f>
        <v>8456550</v>
      </c>
      <c r="I26" s="14" t="s">
        <v>7</v>
      </c>
      <c r="J26" s="14"/>
    </row>
    <row r="27" spans="1:14" customFormat="1" ht="14.5" x14ac:dyDescent="0.35">
      <c r="A27" s="14"/>
      <c r="B27" s="31"/>
      <c r="C27" s="32"/>
      <c r="D27" s="34">
        <v>45867</v>
      </c>
      <c r="E27" s="14"/>
      <c r="F27" s="12" t="s">
        <v>26</v>
      </c>
      <c r="G27" s="13">
        <v>214500</v>
      </c>
      <c r="H27" s="36">
        <f t="shared" si="1"/>
        <v>8242050</v>
      </c>
      <c r="I27" s="14" t="s">
        <v>7</v>
      </c>
      <c r="J27" s="14"/>
    </row>
    <row r="28" spans="1:14" customFormat="1" ht="14.5" x14ac:dyDescent="0.35">
      <c r="A28" s="14"/>
      <c r="B28" s="31"/>
      <c r="C28" s="32"/>
      <c r="D28" s="34">
        <v>45867</v>
      </c>
      <c r="E28" s="14"/>
      <c r="F28" s="12" t="s">
        <v>27</v>
      </c>
      <c r="G28" s="13">
        <v>214500</v>
      </c>
      <c r="H28" s="36">
        <f t="shared" si="1"/>
        <v>8027550</v>
      </c>
      <c r="I28" s="14" t="s">
        <v>7</v>
      </c>
      <c r="J28" s="14"/>
    </row>
    <row r="29" spans="1:14" customFormat="1" ht="14.5" x14ac:dyDescent="0.35">
      <c r="A29" s="14"/>
      <c r="B29" s="31"/>
      <c r="C29" s="32"/>
      <c r="D29" s="34">
        <v>45869</v>
      </c>
      <c r="E29" s="14"/>
      <c r="F29" s="14" t="s">
        <v>28</v>
      </c>
      <c r="G29" s="13">
        <v>240000</v>
      </c>
      <c r="H29" s="36">
        <f t="shared" si="1"/>
        <v>7787550</v>
      </c>
      <c r="I29" s="14" t="s">
        <v>7</v>
      </c>
      <c r="J29" s="14"/>
    </row>
    <row r="30" spans="1:14" customFormat="1" ht="14.5" x14ac:dyDescent="0.35">
      <c r="A30" s="14"/>
      <c r="B30" s="31"/>
      <c r="C30" s="32"/>
      <c r="D30" s="34">
        <v>45869</v>
      </c>
      <c r="E30" s="14"/>
      <c r="F30" s="14" t="s">
        <v>29</v>
      </c>
      <c r="G30" s="13">
        <v>7800</v>
      </c>
      <c r="H30" s="36">
        <f t="shared" si="1"/>
        <v>7779750</v>
      </c>
      <c r="I30" s="14" t="s">
        <v>7</v>
      </c>
      <c r="J30" s="14"/>
    </row>
    <row r="31" spans="1:14" customFormat="1" ht="14.5" x14ac:dyDescent="0.35">
      <c r="A31" s="14"/>
      <c r="B31" s="40"/>
      <c r="C31" s="41">
        <f>SUM(C6:C9)</f>
        <v>6695300</v>
      </c>
      <c r="D31" s="14"/>
      <c r="E31" s="41">
        <f>SUM(E6:E29)</f>
        <v>2806900</v>
      </c>
      <c r="F31" s="42"/>
      <c r="G31" s="43">
        <f>SUM(G6:G30)</f>
        <v>1722450</v>
      </c>
      <c r="H31" s="14"/>
      <c r="I31" s="14"/>
      <c r="J31" s="14"/>
      <c r="N31" s="16"/>
    </row>
    <row r="32" spans="1:14" customFormat="1" ht="14.5" x14ac:dyDescent="0.35">
      <c r="A32" s="2"/>
      <c r="B32" s="2"/>
      <c r="C32" s="2"/>
      <c r="D32" s="2"/>
      <c r="E32" s="2"/>
      <c r="F32" s="2"/>
      <c r="G32" s="3"/>
      <c r="H32" s="2"/>
      <c r="I32" s="18"/>
      <c r="L32" s="16"/>
    </row>
    <row r="33" spans="3:10" x14ac:dyDescent="0.25">
      <c r="C33" s="3">
        <f>+C31+E31</f>
        <v>9502200</v>
      </c>
      <c r="E33" s="44">
        <f>+E31+H6</f>
        <v>9502200</v>
      </c>
    </row>
    <row r="34" spans="3:10" x14ac:dyDescent="0.25">
      <c r="E34" s="45"/>
      <c r="H34" s="46" t="s">
        <v>44</v>
      </c>
      <c r="I34" s="47"/>
    </row>
    <row r="35" spans="3:10" x14ac:dyDescent="0.25">
      <c r="E35" s="44"/>
      <c r="G35" s="3"/>
      <c r="H35" s="41">
        <f>+C33-G31</f>
        <v>7779750</v>
      </c>
      <c r="I35" s="48"/>
      <c r="J35" s="3"/>
    </row>
    <row r="36" spans="3:10" x14ac:dyDescent="0.25">
      <c r="E36" s="49"/>
      <c r="H36" s="3"/>
      <c r="I36" s="44"/>
      <c r="J36" s="3"/>
    </row>
    <row r="37" spans="3:10" x14ac:dyDescent="0.25">
      <c r="E37" s="45"/>
      <c r="G37" s="3"/>
      <c r="H37" s="3"/>
      <c r="I37" s="3"/>
      <c r="J37" s="3"/>
    </row>
    <row r="38" spans="3:10" x14ac:dyDescent="0.25">
      <c r="G38" s="3"/>
      <c r="H38" s="3"/>
      <c r="I38" s="3"/>
    </row>
    <row r="39" spans="3:10" x14ac:dyDescent="0.25">
      <c r="G39" s="3"/>
      <c r="H39" s="3"/>
      <c r="I39" s="3"/>
    </row>
    <row r="40" spans="3:10" x14ac:dyDescent="0.25">
      <c r="G40" s="3"/>
      <c r="H40" s="3"/>
      <c r="I40" s="50"/>
    </row>
    <row r="43" spans="3:10" x14ac:dyDescent="0.25">
      <c r="H43" s="44"/>
    </row>
    <row r="44" spans="3:10" x14ac:dyDescent="0.25">
      <c r="H44" s="44"/>
    </row>
    <row r="45" spans="3:10" x14ac:dyDescent="0.25">
      <c r="G45" s="30"/>
      <c r="H45" s="44"/>
    </row>
    <row r="46" spans="3:10" x14ac:dyDescent="0.25">
      <c r="H46" s="51"/>
    </row>
    <row r="47" spans="3:10" x14ac:dyDescent="0.25">
      <c r="H47" s="51"/>
    </row>
    <row r="49" spans="7:8" x14ac:dyDescent="0.25">
      <c r="H49" s="44"/>
    </row>
    <row r="50" spans="7:8" x14ac:dyDescent="0.25">
      <c r="H50" s="44"/>
    </row>
    <row r="51" spans="7:8" x14ac:dyDescent="0.25">
      <c r="H51" s="51"/>
    </row>
    <row r="52" spans="7:8" x14ac:dyDescent="0.25">
      <c r="H52" s="44"/>
    </row>
    <row r="53" spans="7:8" x14ac:dyDescent="0.25">
      <c r="H53" s="52"/>
    </row>
    <row r="54" spans="7:8" x14ac:dyDescent="0.25">
      <c r="G54" s="53"/>
      <c r="H54" s="54"/>
    </row>
    <row r="55" spans="7:8" x14ac:dyDescent="0.25">
      <c r="G55" s="52"/>
    </row>
    <row r="63" spans="7:8" x14ac:dyDescent="0.25">
      <c r="G63" s="55"/>
    </row>
  </sheetData>
  <mergeCells count="1">
    <mergeCell ref="A3:J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A1D11-DE23-427C-A53F-8BADCF67A2D0}">
  <dimension ref="A1:D17"/>
  <sheetViews>
    <sheetView workbookViewId="0">
      <selection activeCell="F8" sqref="F8"/>
    </sheetView>
  </sheetViews>
  <sheetFormatPr baseColWidth="10" defaultColWidth="9.1796875" defaultRowHeight="11.5" x14ac:dyDescent="0.25"/>
  <cols>
    <col min="1" max="1" width="4" style="2" customWidth="1"/>
    <col min="2" max="2" width="42.54296875" style="2" bestFit="1" customWidth="1"/>
    <col min="3" max="3" width="10.1796875" style="2" customWidth="1"/>
    <col min="4" max="4" width="21.453125" style="2" bestFit="1" customWidth="1"/>
    <col min="5" max="5" width="12.453125" style="2" bestFit="1" customWidth="1"/>
    <col min="6" max="6" width="9.1796875" style="2"/>
    <col min="7" max="8" width="10.1796875" style="2" bestFit="1" customWidth="1"/>
    <col min="9" max="9" width="9.1796875" style="2"/>
    <col min="10" max="11" width="10.81640625" style="2" bestFit="1" customWidth="1"/>
    <col min="12" max="16384" width="9.1796875" style="2"/>
  </cols>
  <sheetData>
    <row r="1" spans="1:4" customFormat="1" ht="14.5" x14ac:dyDescent="0.35">
      <c r="B1" s="2"/>
      <c r="C1" s="2"/>
      <c r="D1" s="3"/>
    </row>
    <row r="2" spans="1:4" customFormat="1" ht="14.5" x14ac:dyDescent="0.35">
      <c r="B2" s="2"/>
      <c r="C2" s="2"/>
      <c r="D2" s="2"/>
    </row>
    <row r="3" spans="1:4" customFormat="1" ht="14.5" x14ac:dyDescent="0.35">
      <c r="B3" s="56" t="s">
        <v>45</v>
      </c>
      <c r="C3" s="56"/>
      <c r="D3" s="56"/>
    </row>
    <row r="4" spans="1:4" customFormat="1" ht="14.5" x14ac:dyDescent="0.35">
      <c r="B4" s="2"/>
      <c r="C4" s="2"/>
      <c r="D4" s="2"/>
    </row>
    <row r="5" spans="1:4" customFormat="1" ht="14.5" x14ac:dyDescent="0.35">
      <c r="A5" s="57" t="s">
        <v>1</v>
      </c>
      <c r="B5" s="57" t="s">
        <v>3</v>
      </c>
      <c r="C5" s="23" t="s">
        <v>4</v>
      </c>
      <c r="D5" s="24" t="s">
        <v>5</v>
      </c>
    </row>
    <row r="6" spans="1:4" customFormat="1" ht="14.5" x14ac:dyDescent="0.35">
      <c r="A6" s="58">
        <v>1</v>
      </c>
      <c r="B6" s="59" t="s">
        <v>46</v>
      </c>
      <c r="C6" s="38">
        <v>400</v>
      </c>
      <c r="D6" s="14" t="s">
        <v>7</v>
      </c>
    </row>
    <row r="7" spans="1:4" customFormat="1" ht="14.5" x14ac:dyDescent="0.35">
      <c r="A7" s="58">
        <f>+A6+1</f>
        <v>2</v>
      </c>
      <c r="B7" s="59" t="s">
        <v>47</v>
      </c>
      <c r="C7" s="38">
        <v>600</v>
      </c>
      <c r="D7" s="14" t="s">
        <v>7</v>
      </c>
    </row>
    <row r="8" spans="1:4" customFormat="1" ht="14.5" x14ac:dyDescent="0.35">
      <c r="A8" s="58">
        <f t="shared" ref="A8:A16" si="0">+A7+1</f>
        <v>3</v>
      </c>
      <c r="B8" s="59" t="s">
        <v>48</v>
      </c>
      <c r="C8" s="38">
        <v>400</v>
      </c>
      <c r="D8" s="14" t="s">
        <v>7</v>
      </c>
    </row>
    <row r="9" spans="1:4" customFormat="1" ht="14.5" x14ac:dyDescent="0.35">
      <c r="A9" s="58">
        <f t="shared" si="0"/>
        <v>4</v>
      </c>
      <c r="B9" s="59" t="s">
        <v>49</v>
      </c>
      <c r="C9" s="38">
        <v>800</v>
      </c>
      <c r="D9" s="14" t="s">
        <v>7</v>
      </c>
    </row>
    <row r="10" spans="1:4" customFormat="1" ht="14.5" x14ac:dyDescent="0.35">
      <c r="A10" s="58">
        <f t="shared" si="0"/>
        <v>5</v>
      </c>
      <c r="B10" s="59" t="s">
        <v>50</v>
      </c>
      <c r="C10" s="38">
        <v>800</v>
      </c>
      <c r="D10" s="14" t="s">
        <v>7</v>
      </c>
    </row>
    <row r="11" spans="1:4" customFormat="1" ht="14.5" x14ac:dyDescent="0.35">
      <c r="A11" s="58">
        <f t="shared" si="0"/>
        <v>6</v>
      </c>
      <c r="B11" s="59" t="s">
        <v>51</v>
      </c>
      <c r="C11" s="38">
        <v>1000</v>
      </c>
      <c r="D11" s="14" t="s">
        <v>7</v>
      </c>
    </row>
    <row r="12" spans="1:4" customFormat="1" ht="14.5" x14ac:dyDescent="0.35">
      <c r="A12" s="58">
        <f t="shared" si="0"/>
        <v>7</v>
      </c>
      <c r="B12" s="59" t="s">
        <v>52</v>
      </c>
      <c r="C12" s="38">
        <v>800</v>
      </c>
      <c r="D12" s="14" t="s">
        <v>7</v>
      </c>
    </row>
    <row r="13" spans="1:4" customFormat="1" ht="14.5" x14ac:dyDescent="0.35">
      <c r="A13" s="58">
        <f t="shared" si="0"/>
        <v>8</v>
      </c>
      <c r="B13" s="59" t="s">
        <v>53</v>
      </c>
      <c r="C13" s="38">
        <v>800</v>
      </c>
      <c r="D13" s="14" t="s">
        <v>7</v>
      </c>
    </row>
    <row r="14" spans="1:4" customFormat="1" ht="14.5" x14ac:dyDescent="0.35">
      <c r="A14" s="58">
        <f t="shared" si="0"/>
        <v>9</v>
      </c>
      <c r="B14" s="59" t="s">
        <v>54</v>
      </c>
      <c r="C14" s="38">
        <v>1000</v>
      </c>
      <c r="D14" s="14" t="s">
        <v>7</v>
      </c>
    </row>
    <row r="15" spans="1:4" customFormat="1" ht="14.5" x14ac:dyDescent="0.35">
      <c r="A15" s="58">
        <f t="shared" si="0"/>
        <v>10</v>
      </c>
      <c r="B15" s="59" t="s">
        <v>55</v>
      </c>
      <c r="C15" s="38">
        <v>400</v>
      </c>
      <c r="D15" s="14" t="s">
        <v>7</v>
      </c>
    </row>
    <row r="16" spans="1:4" customFormat="1" ht="14.5" x14ac:dyDescent="0.35">
      <c r="A16" s="58">
        <f t="shared" si="0"/>
        <v>11</v>
      </c>
      <c r="B16" s="59" t="s">
        <v>56</v>
      </c>
      <c r="C16" s="38">
        <v>800</v>
      </c>
      <c r="D16" s="14" t="s">
        <v>7</v>
      </c>
    </row>
    <row r="17" spans="3:3" x14ac:dyDescent="0.25">
      <c r="C17" s="60">
        <f>SUM(C6:C16)</f>
        <v>7800</v>
      </c>
    </row>
  </sheetData>
  <mergeCells count="1">
    <mergeCell ref="B3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RELEVE JUILLET 2025</vt:lpstr>
      <vt:lpstr>TENUE DE CAISSE JUILLET 2025</vt:lpstr>
      <vt:lpstr>DETAILLE DEPLACEMENT JUILLET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2025-08-11T13:33:51Z</dcterms:modified>
</cp:coreProperties>
</file>