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941C04B0-F4A1-4BE4-B2B7-4B175765D755}" xr6:coauthVersionLast="47" xr6:coauthVersionMax="47" xr10:uidLastSave="{00000000-0000-0000-0000-000000000000}"/>
  <bookViews>
    <workbookView xWindow="-120" yWindow="-120" windowWidth="20730" windowHeight="11160" activeTab="1" xr2:uid="{66A18CBC-D109-437D-A666-806815A310CB}"/>
  </bookViews>
  <sheets>
    <sheet name="BONBONNE D'EAU 2026" sheetId="2" r:id="rId1"/>
    <sheet name="NEW BONBONNE D'EAU 2026" sheetId="3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O29" i="3" l="1"/>
  <c r="N29" i="3"/>
  <c r="M29" i="3"/>
  <c r="L29" i="3"/>
  <c r="K29" i="3"/>
  <c r="J29" i="3"/>
  <c r="I29" i="3"/>
  <c r="H29" i="3"/>
  <c r="G29" i="3"/>
  <c r="F29" i="3"/>
  <c r="E29" i="3"/>
  <c r="D29" i="3"/>
  <c r="C29" i="3"/>
  <c r="O26" i="3"/>
  <c r="O30" i="3" s="1"/>
  <c r="N26" i="3"/>
  <c r="N30" i="3" s="1"/>
  <c r="M26" i="3"/>
  <c r="L26" i="3"/>
  <c r="K26" i="3"/>
  <c r="J26" i="3"/>
  <c r="J30" i="3" s="1"/>
  <c r="I26" i="3"/>
  <c r="H26" i="3"/>
  <c r="G26" i="3"/>
  <c r="G30" i="3" s="1"/>
  <c r="F26" i="3"/>
  <c r="F30" i="3" s="1"/>
  <c r="E26" i="3"/>
  <c r="D26" i="3"/>
  <c r="C26" i="3"/>
  <c r="C30" i="3" s="1"/>
  <c r="G32" i="2"/>
  <c r="H32" i="2"/>
  <c r="I32" i="2"/>
  <c r="J32" i="2"/>
  <c r="K32" i="2"/>
  <c r="L32" i="2"/>
  <c r="M32" i="2"/>
  <c r="N32" i="2"/>
  <c r="O32" i="2"/>
  <c r="F32" i="2"/>
  <c r="E32" i="2"/>
  <c r="D32" i="2"/>
  <c r="C32" i="2"/>
  <c r="C29" i="2"/>
  <c r="D29" i="2"/>
  <c r="D30" i="3" l="1"/>
  <c r="H30" i="3"/>
  <c r="E30" i="3"/>
  <c r="I30" i="3"/>
  <c r="M30" i="3"/>
  <c r="L30" i="3"/>
  <c r="K30" i="3"/>
  <c r="C33" i="2"/>
  <c r="D33" i="2"/>
  <c r="E29" i="2" s="1"/>
  <c r="E33" i="2" s="1"/>
  <c r="F29" i="2" l="1"/>
  <c r="F33" i="2" s="1"/>
  <c r="G29" i="2" s="1"/>
  <c r="G33" i="2" l="1"/>
  <c r="H29" i="2" l="1"/>
  <c r="H33" i="2" s="1"/>
  <c r="I29" i="2" s="1"/>
  <c r="I33" i="2" s="1"/>
  <c r="J29" i="2" l="1"/>
  <c r="J33" i="2" s="1"/>
  <c r="K29" i="2" l="1"/>
  <c r="K33" i="2" s="1"/>
  <c r="L29" i="2" l="1"/>
  <c r="L33" i="2" s="1"/>
  <c r="M29" i="2" l="1"/>
  <c r="M33" i="2" s="1"/>
  <c r="N29" i="2" l="1"/>
  <c r="N33" i="2" s="1"/>
  <c r="O29" i="2" l="1"/>
  <c r="O33" i="2" s="1"/>
</calcChain>
</file>

<file path=xl/sharedStrings.xml><?xml version="1.0" encoding="utf-8"?>
<sst xmlns="http://schemas.openxmlformats.org/spreadsheetml/2006/main" count="118" uniqueCount="46">
  <si>
    <t>janvier</t>
  </si>
  <si>
    <t>Février</t>
  </si>
  <si>
    <t>Mars</t>
  </si>
  <si>
    <t>Avril</t>
  </si>
  <si>
    <t>Mai</t>
  </si>
  <si>
    <t>Juin</t>
  </si>
  <si>
    <t>Juillet</t>
  </si>
  <si>
    <t xml:space="preserve">Août </t>
  </si>
  <si>
    <t>Septembre</t>
  </si>
  <si>
    <t>Octobre</t>
  </si>
  <si>
    <t>Novembre</t>
  </si>
  <si>
    <t>Décembre</t>
  </si>
  <si>
    <t>Aldonie</t>
  </si>
  <si>
    <t>Amour</t>
  </si>
  <si>
    <t>Euloge</t>
  </si>
  <si>
    <t>Igor</t>
  </si>
  <si>
    <t>Yves</t>
  </si>
  <si>
    <t>Rachid</t>
  </si>
  <si>
    <t>Roméo</t>
  </si>
  <si>
    <t>Mamadou</t>
  </si>
  <si>
    <t>Nora</t>
  </si>
  <si>
    <t>Fanta</t>
  </si>
  <si>
    <t>Sandrelle</t>
  </si>
  <si>
    <t>PRENOMS / MOIS</t>
  </si>
  <si>
    <t>Chacour</t>
  </si>
  <si>
    <t>N°</t>
  </si>
  <si>
    <t>Montant contribué/Mois</t>
  </si>
  <si>
    <t>Reste/Mois</t>
  </si>
  <si>
    <t>Payé</t>
  </si>
  <si>
    <t>FIFA</t>
  </si>
  <si>
    <t>CRYSTAL</t>
  </si>
  <si>
    <t>CONTRIBUTION BONBONNE D'EAU 2026</t>
  </si>
  <si>
    <t>Carhel</t>
  </si>
  <si>
    <t>Ezechiel</t>
  </si>
  <si>
    <t>Jaures</t>
  </si>
  <si>
    <t>Minah</t>
  </si>
  <si>
    <t>Nadiath</t>
  </si>
  <si>
    <t>Rafiou</t>
  </si>
  <si>
    <t>Yvette</t>
  </si>
  <si>
    <t>Yvan</t>
  </si>
  <si>
    <t>Total</t>
  </si>
  <si>
    <t>-</t>
  </si>
  <si>
    <t>december 2025</t>
  </si>
  <si>
    <t>Fawaz</t>
  </si>
  <si>
    <t>Ottmare</t>
  </si>
  <si>
    <t>Mario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</si>
</sst>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6"/>
      <color theme="1"/>
      <name val="Times New Roman"/>
      <family val="1"/>
    </font>
    <font>
      <u/>
      <sz val="11"/>
      <color theme="1"/>
      <name val="Calibri"/>
      <family val="2"/>
      <scheme val="minor"/>
    </font>
    <font>
      <sz val="11"/>
      <color rgb="FF92D050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1" fillId="3" borderId="0" xfId="0" applyFont="1" applyFill="1" applyAlignment="1">
      <alignment horizontal="center"/>
    </xf>
    <xf numFmtId="0" fontId="0" fillId="0" borderId="1" xfId="0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4" borderId="0" xfId="0" applyFill="1"/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0" fillId="4" borderId="0" xfId="0" applyFill="1" applyAlignment="1">
      <alignment horizontal="center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4" fillId="0" borderId="0" xfId="0" applyFont="1" applyFill="1" applyAlignment="1">
      <alignment horizontal="center"/>
    </xf>
  </cellXfs>
  <cellStyles count="1">
    <cellStyle name="Normal" xfId="0" builtinId="0"/>
  </cellStyles>
  <dxfs count="28"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568299B-A6EE-4BE0-8F27-350EB42EF864}" name="Tableau13" displayName="Tableau13" ref="B5:O27" totalsRowShown="0">
  <autoFilter ref="B5:O27" xr:uid="{CCC4213B-E3B6-4164-9ABB-A3EAEA9EEE5C}"/>
  <tableColumns count="14">
    <tableColumn id="1" xr3:uid="{A95650FF-A9D8-4923-9F54-108CE4492C8B}" name="PRENOMS / MOIS" dataDxfId="27"/>
    <tableColumn id="15" xr3:uid="{F830950F-5159-4A98-BCA6-D1B2186F3571}" name="december 2025" dataDxfId="26"/>
    <tableColumn id="2" xr3:uid="{BC15F05B-87E9-49D4-BCCD-E3069C97C673}" name="janvier" dataDxfId="25"/>
    <tableColumn id="3" xr3:uid="{04CC89F0-6F23-43E2-968A-F21C3FBC340B}" name="Février" dataDxfId="24"/>
    <tableColumn id="4" xr3:uid="{C7B7E47F-C81E-478C-A750-C9C49D8461AF}" name="Mars" dataDxfId="23"/>
    <tableColumn id="5" xr3:uid="{F5D052DD-C2C0-4904-9F10-3023B6356D74}" name="Avril" dataDxfId="22"/>
    <tableColumn id="6" xr3:uid="{C99F5640-1656-4A18-82C1-6EDEC97304C3}" name="Mai" dataDxfId="21"/>
    <tableColumn id="7" xr3:uid="{C1636690-4E11-45A1-B054-390F987A65E4}" name="Juin" dataDxfId="20"/>
    <tableColumn id="8" xr3:uid="{5CA101B7-0A54-4E0F-BAEB-D4E76521117B}" name="Juillet" dataDxfId="19"/>
    <tableColumn id="9" xr3:uid="{3E28A369-EE20-4E22-AABA-40A1BB28DA27}" name="Août " dataDxfId="18"/>
    <tableColumn id="10" xr3:uid="{0D4EE8F2-56C8-4467-BB30-5B896A201C48}" name="Septembre" dataDxfId="17"/>
    <tableColumn id="11" xr3:uid="{1C864BB6-09D5-42B6-994D-21C45BD33714}" name="Octobre" dataDxfId="16"/>
    <tableColumn id="12" xr3:uid="{FE5A5BB4-6699-40B2-87BC-1577B6B87CA3}" name="Novembre" dataDxfId="15"/>
    <tableColumn id="13" xr3:uid="{21B3DDE3-30DB-48E8-AB15-75C053152E6A}" name="Décembre" dataDxfId="1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2D7A4DC-B4D7-46B2-863E-C91814896CEE}" name="Tableau132" displayName="Tableau132" ref="B5:O25" totalsRowShown="0">
  <autoFilter ref="B5:O25" xr:uid="{E2D7A4DC-B4D7-46B2-863E-C91814896CEE}"/>
  <tableColumns count="14">
    <tableColumn id="1" xr3:uid="{943E38E7-5A1F-4239-9D39-5D6CDA1F55B4}" name="PRENOMS / MOIS" dataDxfId="13"/>
    <tableColumn id="15" xr3:uid="{66479B77-0592-4E0D-9228-740D36A7B0D7}" name="december 2025" dataDxfId="12"/>
    <tableColumn id="2" xr3:uid="{9E01A0F1-5A55-49F9-9737-C2D5AF0E6123}" name="janvier" dataDxfId="11"/>
    <tableColumn id="3" xr3:uid="{702E21EF-DBEA-4C31-8A29-61A47CB96A59}" name="Février" dataDxfId="10"/>
    <tableColumn id="4" xr3:uid="{6DB23ECB-0696-4CA7-AEE2-6729CA5CC1E4}" name="Mars" dataDxfId="9"/>
    <tableColumn id="5" xr3:uid="{3EDB5008-8426-4973-A4E5-C2D530D6538B}" name="Avril" dataDxfId="8"/>
    <tableColumn id="6" xr3:uid="{5E953AC7-000F-4DE7-ACB1-839F7F77ED3A}" name="Mai" dataDxfId="7"/>
    <tableColumn id="7" xr3:uid="{64117973-C013-429B-A647-5752B555C427}" name="Juin" dataDxfId="6"/>
    <tableColumn id="8" xr3:uid="{8514CECF-1FAB-4AEE-87E1-E48CB3DA8596}" name="Juillet" dataDxfId="5"/>
    <tableColumn id="9" xr3:uid="{946443F4-193E-4DA1-95AA-3D5D3EF6EC4E}" name="Août " dataDxfId="4"/>
    <tableColumn id="10" xr3:uid="{031F3DE4-9F2D-4144-AFD8-BDC90C338461}" name="Septembre" dataDxfId="3"/>
    <tableColumn id="11" xr3:uid="{45B7E6F0-197A-43A9-9281-36CC549BBA39}" name="Octobre" dataDxfId="2"/>
    <tableColumn id="12" xr3:uid="{7AF5095B-2C5C-4CD6-9D9C-C69E732471FC}" name="Novembre" dataDxfId="1"/>
    <tableColumn id="13" xr3:uid="{33081079-6F10-407B-8EE6-B5F1D4ECEF41}" name="Décembr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8D6F8-23EC-4FFE-93B6-A9FA33B5F9CB}">
  <dimension ref="A2:S33"/>
  <sheetViews>
    <sheetView workbookViewId="0">
      <selection activeCell="G27" sqref="G27"/>
    </sheetView>
  </sheetViews>
  <sheetFormatPr defaultColWidth="10.7109375" defaultRowHeight="15" x14ac:dyDescent="0.25"/>
  <cols>
    <col min="1" max="1" width="10.7109375" style="1"/>
    <col min="2" max="2" width="35.140625" style="1" customWidth="1"/>
    <col min="3" max="3" width="19.5703125" style="1" hidden="1" customWidth="1"/>
    <col min="4" max="4" width="12.42578125" style="1" customWidth="1"/>
    <col min="5" max="5" width="12.28515625" style="1" customWidth="1"/>
    <col min="6" max="6" width="10.5703125" style="1" customWidth="1"/>
    <col min="7" max="11" width="11.5703125" style="1" customWidth="1"/>
    <col min="12" max="12" width="14.85546875" style="1" customWidth="1"/>
    <col min="13" max="13" width="13.42578125" style="1" customWidth="1"/>
    <col min="14" max="14" width="14.42578125" style="1" customWidth="1"/>
    <col min="15" max="15" width="14" style="1" customWidth="1"/>
  </cols>
  <sheetData>
    <row r="2" spans="1:19" ht="20.25" x14ac:dyDescent="0.3">
      <c r="D2" s="6"/>
      <c r="E2" s="6"/>
      <c r="F2" s="7" t="s">
        <v>31</v>
      </c>
      <c r="G2" s="6"/>
      <c r="H2" s="6"/>
      <c r="I2" s="6"/>
    </row>
    <row r="4" spans="1:19" x14ac:dyDescent="0.25">
      <c r="B4" s="2"/>
      <c r="C4" s="2"/>
    </row>
    <row r="5" spans="1:19" x14ac:dyDescent="0.25">
      <c r="A5" s="5" t="s">
        <v>25</v>
      </c>
      <c r="B5" s="1" t="s">
        <v>23</v>
      </c>
      <c r="C5" s="3" t="s">
        <v>42</v>
      </c>
      <c r="D5" s="3" t="s">
        <v>0</v>
      </c>
      <c r="E5" s="4" t="s">
        <v>1</v>
      </c>
      <c r="F5" s="3" t="s">
        <v>2</v>
      </c>
      <c r="G5" s="3" t="s">
        <v>3</v>
      </c>
      <c r="H5" s="3" t="s">
        <v>4</v>
      </c>
      <c r="I5" s="3" t="s">
        <v>5</v>
      </c>
      <c r="J5" s="3" t="s">
        <v>6</v>
      </c>
      <c r="K5" s="3" t="s">
        <v>7</v>
      </c>
      <c r="L5" s="3" t="s">
        <v>8</v>
      </c>
      <c r="M5" s="3" t="s">
        <v>9</v>
      </c>
      <c r="N5" s="3" t="s">
        <v>10</v>
      </c>
      <c r="O5" s="3" t="s">
        <v>11</v>
      </c>
    </row>
    <row r="6" spans="1:19" x14ac:dyDescent="0.25">
      <c r="A6" s="5">
        <v>1</v>
      </c>
      <c r="B6" s="1" t="s">
        <v>13</v>
      </c>
      <c r="C6" s="8">
        <v>1000</v>
      </c>
      <c r="D6" s="8">
        <v>1000</v>
      </c>
      <c r="E6" s="8">
        <v>1000</v>
      </c>
      <c r="F6" s="8">
        <v>1000</v>
      </c>
      <c r="G6" s="8">
        <v>1000</v>
      </c>
      <c r="H6" s="8">
        <v>1000</v>
      </c>
      <c r="Q6" s="8">
        <v>2000</v>
      </c>
      <c r="R6" t="s">
        <v>28</v>
      </c>
    </row>
    <row r="7" spans="1:19" x14ac:dyDescent="0.25">
      <c r="A7" s="5">
        <v>2</v>
      </c>
      <c r="B7" s="1" t="s">
        <v>12</v>
      </c>
      <c r="C7" s="8">
        <v>2000</v>
      </c>
      <c r="D7" s="8">
        <v>2000</v>
      </c>
      <c r="E7" s="8">
        <v>2000</v>
      </c>
      <c r="F7" s="8">
        <v>2000</v>
      </c>
      <c r="G7" s="8">
        <v>2000</v>
      </c>
      <c r="H7" s="8">
        <v>2000</v>
      </c>
      <c r="I7" s="8">
        <v>2000</v>
      </c>
      <c r="J7" s="8">
        <v>2000</v>
      </c>
      <c r="Q7" s="8">
        <v>1000</v>
      </c>
      <c r="R7" t="s">
        <v>28</v>
      </c>
    </row>
    <row r="8" spans="1:19" x14ac:dyDescent="0.25">
      <c r="A8" s="5">
        <v>3</v>
      </c>
      <c r="B8" s="1" t="s">
        <v>24</v>
      </c>
      <c r="C8" s="8">
        <v>2000</v>
      </c>
      <c r="D8" s="8">
        <v>2000</v>
      </c>
      <c r="E8" s="8">
        <v>2000</v>
      </c>
      <c r="F8" s="8">
        <v>2000</v>
      </c>
      <c r="G8" s="8">
        <v>2000</v>
      </c>
      <c r="H8" s="8">
        <v>2000</v>
      </c>
      <c r="I8" s="8">
        <v>2000</v>
      </c>
      <c r="J8" s="8">
        <v>2000</v>
      </c>
      <c r="K8" s="12"/>
      <c r="L8" s="12"/>
      <c r="M8" s="12"/>
      <c r="N8" s="12"/>
      <c r="O8" s="12"/>
    </row>
    <row r="9" spans="1:19" x14ac:dyDescent="0.25">
      <c r="A9" s="5">
        <v>4</v>
      </c>
      <c r="B9" s="1" t="s">
        <v>32</v>
      </c>
      <c r="C9" s="8" t="s">
        <v>41</v>
      </c>
      <c r="D9" s="1" t="s">
        <v>41</v>
      </c>
      <c r="E9" s="8">
        <v>2000</v>
      </c>
      <c r="F9" s="8">
        <v>2000</v>
      </c>
      <c r="G9" s="1" t="s">
        <v>41</v>
      </c>
      <c r="H9" s="1" t="s">
        <v>41</v>
      </c>
      <c r="I9" s="1" t="s">
        <v>41</v>
      </c>
    </row>
    <row r="10" spans="1:19" x14ac:dyDescent="0.25">
      <c r="A10" s="5">
        <v>5</v>
      </c>
      <c r="B10" s="1" t="s">
        <v>33</v>
      </c>
      <c r="C10" s="8">
        <v>2000</v>
      </c>
      <c r="D10" s="8">
        <v>2000</v>
      </c>
      <c r="E10" s="8">
        <v>2000</v>
      </c>
      <c r="F10" s="8">
        <v>2000</v>
      </c>
      <c r="G10" s="8">
        <v>2000</v>
      </c>
      <c r="H10" s="8">
        <v>2000</v>
      </c>
      <c r="I10" s="8">
        <v>2000</v>
      </c>
      <c r="J10" s="8">
        <v>2000</v>
      </c>
      <c r="K10" s="8">
        <v>2000</v>
      </c>
    </row>
    <row r="11" spans="1:19" x14ac:dyDescent="0.25">
      <c r="A11" s="5">
        <v>6</v>
      </c>
      <c r="B11" s="1" t="s">
        <v>14</v>
      </c>
      <c r="C11" s="8">
        <v>2000</v>
      </c>
      <c r="D11" s="8">
        <v>2000</v>
      </c>
      <c r="E11" s="8">
        <v>2000</v>
      </c>
      <c r="F11" s="8">
        <v>2000</v>
      </c>
      <c r="G11" s="8">
        <v>2000</v>
      </c>
      <c r="H11" s="8">
        <v>2000</v>
      </c>
      <c r="Q11" s="18"/>
      <c r="R11" s="18"/>
      <c r="S11" s="15"/>
    </row>
    <row r="12" spans="1:19" x14ac:dyDescent="0.25">
      <c r="A12" s="5">
        <v>7</v>
      </c>
      <c r="B12" s="1" t="s">
        <v>21</v>
      </c>
      <c r="C12" s="8">
        <v>2000</v>
      </c>
      <c r="D12" s="8">
        <v>2000</v>
      </c>
      <c r="E12" s="8">
        <v>2000</v>
      </c>
      <c r="F12" s="8">
        <v>2000</v>
      </c>
      <c r="G12" s="8">
        <v>2000</v>
      </c>
      <c r="H12" s="8">
        <v>2000</v>
      </c>
      <c r="I12" s="8">
        <v>2000</v>
      </c>
      <c r="Q12" s="18"/>
      <c r="R12" s="18"/>
      <c r="S12" s="15"/>
    </row>
    <row r="13" spans="1:19" x14ac:dyDescent="0.25">
      <c r="A13" s="5">
        <v>8</v>
      </c>
      <c r="B13" s="1" t="s">
        <v>43</v>
      </c>
      <c r="C13" s="17"/>
      <c r="D13" s="1" t="s">
        <v>41</v>
      </c>
      <c r="E13" s="1" t="s">
        <v>41</v>
      </c>
      <c r="F13" s="8">
        <v>2000</v>
      </c>
      <c r="G13" s="8">
        <v>2000</v>
      </c>
      <c r="H13" s="8">
        <v>2000</v>
      </c>
      <c r="I13" s="8">
        <v>2000</v>
      </c>
      <c r="J13" s="8">
        <v>2000</v>
      </c>
      <c r="Q13" s="15"/>
      <c r="R13" s="15"/>
      <c r="S13" s="15"/>
    </row>
    <row r="14" spans="1:19" x14ac:dyDescent="0.25">
      <c r="A14" s="5">
        <v>9</v>
      </c>
      <c r="B14" s="1" t="s">
        <v>15</v>
      </c>
      <c r="C14" s="8">
        <v>2000</v>
      </c>
      <c r="D14" s="8">
        <v>2000</v>
      </c>
      <c r="E14" s="8">
        <v>2000</v>
      </c>
      <c r="F14" s="8">
        <v>2000</v>
      </c>
      <c r="G14" s="8">
        <v>2000</v>
      </c>
      <c r="H14" s="8">
        <v>2000</v>
      </c>
      <c r="Q14" s="18"/>
      <c r="R14" s="18"/>
      <c r="S14" s="15"/>
    </row>
    <row r="15" spans="1:19" x14ac:dyDescent="0.25">
      <c r="A15" s="5">
        <v>10</v>
      </c>
      <c r="B15" s="1" t="s">
        <v>34</v>
      </c>
      <c r="C15" s="8">
        <v>2000</v>
      </c>
      <c r="D15" s="8">
        <v>2000</v>
      </c>
      <c r="E15" s="8">
        <v>2000</v>
      </c>
      <c r="F15" s="8">
        <v>2000</v>
      </c>
      <c r="G15" s="8">
        <v>2000</v>
      </c>
      <c r="H15" s="8">
        <v>2000</v>
      </c>
      <c r="I15" s="8">
        <v>2000</v>
      </c>
      <c r="J15" s="8">
        <v>2000</v>
      </c>
      <c r="Q15" s="18"/>
      <c r="R15" s="18"/>
      <c r="S15" s="15"/>
    </row>
    <row r="16" spans="1:19" x14ac:dyDescent="0.25">
      <c r="A16" s="5">
        <v>11</v>
      </c>
      <c r="B16" s="1" t="s">
        <v>19</v>
      </c>
      <c r="C16" s="8">
        <v>2000</v>
      </c>
      <c r="D16" s="8">
        <v>2000</v>
      </c>
      <c r="E16" s="8">
        <v>2000</v>
      </c>
      <c r="F16" s="8">
        <v>2000</v>
      </c>
      <c r="G16" s="8">
        <v>2000</v>
      </c>
      <c r="H16" s="8">
        <v>2000</v>
      </c>
      <c r="I16" s="8">
        <v>2000</v>
      </c>
      <c r="Q16" s="19"/>
      <c r="R16" s="19"/>
      <c r="S16" s="16"/>
    </row>
    <row r="17" spans="1:15" x14ac:dyDescent="0.25">
      <c r="A17" s="5">
        <v>12</v>
      </c>
      <c r="B17" s="1" t="s">
        <v>35</v>
      </c>
      <c r="C17" s="8" t="s">
        <v>41</v>
      </c>
      <c r="D17" s="1" t="s">
        <v>41</v>
      </c>
      <c r="E17" s="8">
        <v>2000</v>
      </c>
      <c r="F17" s="8">
        <v>2000</v>
      </c>
      <c r="G17" s="8">
        <v>2000</v>
      </c>
      <c r="H17" s="8">
        <v>2000</v>
      </c>
      <c r="I17" s="8">
        <v>2000</v>
      </c>
      <c r="J17" s="8">
        <v>2000</v>
      </c>
    </row>
    <row r="18" spans="1:15" x14ac:dyDescent="0.25">
      <c r="A18" s="5">
        <v>13</v>
      </c>
      <c r="B18" s="1" t="s">
        <v>36</v>
      </c>
      <c r="C18" s="8" t="s">
        <v>41</v>
      </c>
      <c r="D18" s="1" t="s">
        <v>41</v>
      </c>
      <c r="E18" s="8">
        <v>2000</v>
      </c>
      <c r="F18" s="8">
        <v>2000</v>
      </c>
      <c r="G18" s="8">
        <v>2000</v>
      </c>
      <c r="H18" s="8">
        <v>2000</v>
      </c>
      <c r="I18" s="8">
        <v>2000</v>
      </c>
    </row>
    <row r="19" spans="1:15" x14ac:dyDescent="0.25">
      <c r="A19" s="5">
        <v>14</v>
      </c>
      <c r="B19" s="1" t="s">
        <v>20</v>
      </c>
      <c r="C19" s="8">
        <v>2000</v>
      </c>
      <c r="D19" s="8">
        <v>2000</v>
      </c>
      <c r="E19" s="8">
        <v>2000</v>
      </c>
      <c r="F19" s="8">
        <v>2000</v>
      </c>
      <c r="G19" s="8">
        <v>2000</v>
      </c>
      <c r="H19" s="8">
        <v>2000</v>
      </c>
      <c r="I19" s="8">
        <v>2000</v>
      </c>
      <c r="J19" s="8">
        <v>2000</v>
      </c>
      <c r="K19" s="8">
        <v>2000</v>
      </c>
    </row>
    <row r="20" spans="1:15" x14ac:dyDescent="0.25">
      <c r="A20" s="5">
        <v>15</v>
      </c>
      <c r="B20" s="1" t="s">
        <v>44</v>
      </c>
      <c r="C20" s="17"/>
      <c r="D20" s="1" t="s">
        <v>41</v>
      </c>
      <c r="E20" s="1" t="s">
        <v>41</v>
      </c>
      <c r="F20" s="1" t="s">
        <v>41</v>
      </c>
      <c r="G20" s="1" t="s">
        <v>41</v>
      </c>
      <c r="H20" s="8">
        <v>1000</v>
      </c>
      <c r="I20" s="8">
        <v>1000</v>
      </c>
      <c r="J20" s="8">
        <v>1000</v>
      </c>
    </row>
    <row r="21" spans="1:15" x14ac:dyDescent="0.25">
      <c r="A21" s="5">
        <v>16</v>
      </c>
      <c r="B21" s="1" t="s">
        <v>18</v>
      </c>
      <c r="C21" s="8">
        <v>2000</v>
      </c>
      <c r="D21" s="8">
        <v>2000</v>
      </c>
      <c r="E21" s="8">
        <v>2000</v>
      </c>
      <c r="F21" s="8">
        <v>2000</v>
      </c>
      <c r="G21" s="8">
        <v>2000</v>
      </c>
      <c r="H21" s="8">
        <v>2000</v>
      </c>
      <c r="I21" s="8">
        <v>2000</v>
      </c>
      <c r="J21" s="8">
        <v>2000</v>
      </c>
    </row>
    <row r="22" spans="1:15" x14ac:dyDescent="0.25">
      <c r="A22" s="5">
        <v>17</v>
      </c>
      <c r="B22" s="1" t="s">
        <v>17</v>
      </c>
      <c r="C22" s="8">
        <v>2000</v>
      </c>
      <c r="D22" s="8">
        <v>2000</v>
      </c>
      <c r="E22" s="8">
        <v>2000</v>
      </c>
      <c r="F22" s="8">
        <v>2000</v>
      </c>
      <c r="G22" s="8">
        <v>2000</v>
      </c>
      <c r="H22" s="8">
        <v>2000</v>
      </c>
    </row>
    <row r="23" spans="1:15" x14ac:dyDescent="0.25">
      <c r="A23" s="5">
        <v>18</v>
      </c>
      <c r="B23" s="1" t="s">
        <v>37</v>
      </c>
      <c r="C23" s="8" t="s">
        <v>41</v>
      </c>
      <c r="D23" s="1" t="s">
        <v>41</v>
      </c>
      <c r="E23" s="8">
        <v>2000</v>
      </c>
      <c r="F23" s="8">
        <v>2000</v>
      </c>
      <c r="G23" s="8">
        <v>2000</v>
      </c>
      <c r="H23" s="8">
        <v>2000</v>
      </c>
      <c r="I23" s="8">
        <v>2000</v>
      </c>
      <c r="J23" s="8">
        <v>2000</v>
      </c>
    </row>
    <row r="24" spans="1:15" x14ac:dyDescent="0.25">
      <c r="A24" s="5">
        <v>19</v>
      </c>
      <c r="B24" s="1" t="s">
        <v>22</v>
      </c>
      <c r="C24" s="8">
        <v>2000</v>
      </c>
      <c r="D24" s="8">
        <v>2000</v>
      </c>
      <c r="E24" s="8">
        <v>2000</v>
      </c>
      <c r="F24" s="8">
        <v>2000</v>
      </c>
      <c r="G24" s="8">
        <v>2000</v>
      </c>
      <c r="H24" s="8">
        <v>2000</v>
      </c>
      <c r="I24" s="8">
        <v>2000</v>
      </c>
      <c r="J24" s="8">
        <v>2000</v>
      </c>
      <c r="K24" s="8">
        <v>2000</v>
      </c>
      <c r="L24" s="8">
        <v>2000</v>
      </c>
    </row>
    <row r="25" spans="1:15" x14ac:dyDescent="0.25">
      <c r="A25" s="5">
        <v>20</v>
      </c>
      <c r="B25" s="1" t="s">
        <v>16</v>
      </c>
      <c r="C25" s="8">
        <v>1000</v>
      </c>
      <c r="D25" s="8">
        <v>2000</v>
      </c>
      <c r="E25" s="8">
        <v>2000</v>
      </c>
      <c r="F25" s="8">
        <v>2000</v>
      </c>
      <c r="G25" s="8">
        <v>2000</v>
      </c>
      <c r="H25" s="8">
        <v>2000</v>
      </c>
      <c r="I25" s="8">
        <v>2000</v>
      </c>
    </row>
    <row r="26" spans="1:15" x14ac:dyDescent="0.25">
      <c r="A26" s="5">
        <v>21</v>
      </c>
      <c r="B26" s="1" t="s">
        <v>38</v>
      </c>
      <c r="C26" s="8" t="s">
        <v>41</v>
      </c>
      <c r="D26" s="8">
        <v>1000</v>
      </c>
      <c r="E26" s="8">
        <v>1000</v>
      </c>
      <c r="F26" s="8">
        <v>1000</v>
      </c>
      <c r="G26" s="8">
        <v>1000</v>
      </c>
      <c r="H26" s="8">
        <v>1000</v>
      </c>
      <c r="I26" s="8">
        <v>1000</v>
      </c>
      <c r="J26" s="8">
        <v>1000</v>
      </c>
    </row>
    <row r="27" spans="1:15" x14ac:dyDescent="0.25">
      <c r="A27" s="5">
        <v>22</v>
      </c>
      <c r="B27" s="1" t="s">
        <v>39</v>
      </c>
      <c r="C27" s="8">
        <v>2000</v>
      </c>
      <c r="D27" s="1" t="s">
        <v>41</v>
      </c>
      <c r="E27" s="8">
        <v>2000</v>
      </c>
      <c r="F27" s="8">
        <v>2000</v>
      </c>
      <c r="G27" s="8">
        <v>2000</v>
      </c>
      <c r="H27" s="8">
        <v>2000</v>
      </c>
      <c r="I27" s="8">
        <v>2000</v>
      </c>
      <c r="J27" s="8">
        <v>2000</v>
      </c>
    </row>
    <row r="28" spans="1:15" x14ac:dyDescent="0.25">
      <c r="A28" s="10"/>
      <c r="F28" s="11"/>
      <c r="G28" s="11"/>
    </row>
    <row r="29" spans="1:15" x14ac:dyDescent="0.25">
      <c r="A29" s="21" t="s">
        <v>26</v>
      </c>
      <c r="B29" s="22"/>
      <c r="C29" s="14">
        <f>SUM(Tableau13[december 2025])</f>
        <v>28000</v>
      </c>
      <c r="D29" s="9">
        <f>SUM(Tableau13[janvier])</f>
        <v>28000</v>
      </c>
      <c r="E29" s="9">
        <f>SUM(D33+E6+E7+E8+E9+E10+E11+E12+E14+E15+E16+E17+E18+E19+E21+E22+E23+E24+E25+E26+E27)</f>
        <v>47050</v>
      </c>
      <c r="F29" s="9">
        <f>SUM(E33+F6+F7+F8+F9+F10+F11+F12+F14+F15+F16+F17+F18+F19+F21+F22+F23+F24+F25+F26+F27)</f>
        <v>47150</v>
      </c>
      <c r="G29" s="9">
        <f>SUM(F33+G6+G7+G8+G10+G11+G12+G14+G15+G16+G17+G18+G19+G21+G22+G23+G24+G25+G26+G27)</f>
        <v>44700</v>
      </c>
      <c r="H29" s="9">
        <f t="shared" ref="H29:O29" si="0">SUM(G33+H6+H7+H8+H10+H11+H12+H14+H15+H16+H17+H18+H19+H21+H22+H23+H24+H25+H26+H27)</f>
        <v>41900</v>
      </c>
      <c r="I29" s="9">
        <f t="shared" si="0"/>
        <v>32100</v>
      </c>
      <c r="J29" s="9">
        <f t="shared" si="0"/>
        <v>10200</v>
      </c>
      <c r="K29" s="9">
        <f t="shared" si="0"/>
        <v>16200</v>
      </c>
      <c r="L29" s="9">
        <f t="shared" si="0"/>
        <v>18200</v>
      </c>
      <c r="M29" s="9">
        <f t="shared" si="0"/>
        <v>18200</v>
      </c>
      <c r="N29" s="9">
        <f t="shared" si="0"/>
        <v>18200</v>
      </c>
      <c r="O29" s="9">
        <f t="shared" si="0"/>
        <v>18200</v>
      </c>
    </row>
    <row r="30" spans="1:15" x14ac:dyDescent="0.25">
      <c r="A30" s="21" t="s">
        <v>29</v>
      </c>
      <c r="B30" s="22"/>
      <c r="C30" s="14">
        <v>7</v>
      </c>
      <c r="D30" s="9">
        <v>9</v>
      </c>
      <c r="E30" s="9">
        <v>18</v>
      </c>
      <c r="F30" s="9">
        <v>19</v>
      </c>
      <c r="G30" s="9">
        <v>18</v>
      </c>
      <c r="H30" s="9">
        <v>18</v>
      </c>
      <c r="I30" s="9">
        <v>18</v>
      </c>
      <c r="J30" s="9"/>
      <c r="K30" s="9"/>
      <c r="L30" s="9"/>
      <c r="M30" s="9"/>
      <c r="N30" s="9"/>
      <c r="O30" s="9"/>
    </row>
    <row r="31" spans="1:15" x14ac:dyDescent="0.25">
      <c r="A31" s="21" t="s">
        <v>30</v>
      </c>
      <c r="B31" s="22"/>
      <c r="C31" s="14"/>
      <c r="D31" s="9">
        <v>2</v>
      </c>
      <c r="E31" s="9">
        <v>4</v>
      </c>
      <c r="F31" s="9">
        <v>3</v>
      </c>
      <c r="G31" s="9">
        <v>4</v>
      </c>
      <c r="H31" s="9">
        <v>4</v>
      </c>
      <c r="I31" s="9">
        <v>6</v>
      </c>
      <c r="J31" s="9"/>
      <c r="K31" s="9"/>
      <c r="L31" s="9"/>
      <c r="M31" s="9"/>
      <c r="N31" s="9"/>
      <c r="O31" s="9"/>
    </row>
    <row r="32" spans="1:15" x14ac:dyDescent="0.25">
      <c r="A32" s="23" t="s">
        <v>40</v>
      </c>
      <c r="B32" s="23"/>
      <c r="C32" s="9">
        <f>((1650 * C30) + 3600)</f>
        <v>15150</v>
      </c>
      <c r="D32" s="9">
        <f>((1650 * D30) + (2050 * D31))</f>
        <v>18950</v>
      </c>
      <c r="E32" s="9">
        <f>((1650 * E30) + (2050 * E31))</f>
        <v>37900</v>
      </c>
      <c r="F32" s="9">
        <f>((1700 * F30) + (2050 * F31))</f>
        <v>38450</v>
      </c>
      <c r="G32" s="9">
        <f t="shared" ref="G32:O32" si="1">((1700 * G30) + (2050 * G31))</f>
        <v>38800</v>
      </c>
      <c r="H32" s="9">
        <f t="shared" si="1"/>
        <v>38800</v>
      </c>
      <c r="I32" s="9">
        <f t="shared" si="1"/>
        <v>42900</v>
      </c>
      <c r="J32" s="9">
        <f t="shared" si="1"/>
        <v>0</v>
      </c>
      <c r="K32" s="9">
        <f t="shared" si="1"/>
        <v>0</v>
      </c>
      <c r="L32" s="9">
        <f t="shared" si="1"/>
        <v>0</v>
      </c>
      <c r="M32" s="9">
        <f t="shared" si="1"/>
        <v>0</v>
      </c>
      <c r="N32" s="9">
        <f t="shared" si="1"/>
        <v>0</v>
      </c>
      <c r="O32" s="9">
        <f t="shared" si="1"/>
        <v>0</v>
      </c>
    </row>
    <row r="33" spans="1:15" x14ac:dyDescent="0.25">
      <c r="A33" s="20" t="s">
        <v>27</v>
      </c>
      <c r="B33" s="20"/>
      <c r="C33" s="13">
        <f t="shared" ref="C33:O33" si="2">(C29 - C32)</f>
        <v>12850</v>
      </c>
      <c r="D33" s="9">
        <f t="shared" si="2"/>
        <v>9050</v>
      </c>
      <c r="E33" s="9">
        <f t="shared" si="2"/>
        <v>9150</v>
      </c>
      <c r="F33" s="9">
        <f t="shared" si="2"/>
        <v>8700</v>
      </c>
      <c r="G33" s="9">
        <f t="shared" si="2"/>
        <v>5900</v>
      </c>
      <c r="H33" s="9">
        <f t="shared" si="2"/>
        <v>3100</v>
      </c>
      <c r="I33" s="9">
        <f t="shared" si="2"/>
        <v>-10800</v>
      </c>
      <c r="J33" s="9">
        <f t="shared" si="2"/>
        <v>10200</v>
      </c>
      <c r="K33" s="9">
        <f t="shared" si="2"/>
        <v>16200</v>
      </c>
      <c r="L33" s="9">
        <f t="shared" si="2"/>
        <v>18200</v>
      </c>
      <c r="M33" s="9">
        <f t="shared" si="2"/>
        <v>18200</v>
      </c>
      <c r="N33" s="9">
        <f t="shared" si="2"/>
        <v>18200</v>
      </c>
      <c r="O33" s="9">
        <f t="shared" si="2"/>
        <v>18200</v>
      </c>
    </row>
  </sheetData>
  <mergeCells count="10">
    <mergeCell ref="A33:B33"/>
    <mergeCell ref="A29:B29"/>
    <mergeCell ref="A30:B30"/>
    <mergeCell ref="A31:B31"/>
    <mergeCell ref="A32:B32"/>
    <mergeCell ref="Q11:R11"/>
    <mergeCell ref="Q12:R12"/>
    <mergeCell ref="Q14:R14"/>
    <mergeCell ref="Q15:R15"/>
    <mergeCell ref="Q16:R16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68218-AE42-4FB7-9A61-D7FD8306FB3D}">
  <dimension ref="A2:S30"/>
  <sheetViews>
    <sheetView tabSelected="1" topLeftCell="B1" workbookViewId="0">
      <selection activeCell="M13" sqref="M13"/>
    </sheetView>
  </sheetViews>
  <sheetFormatPr defaultColWidth="10.7109375" defaultRowHeight="15" x14ac:dyDescent="0.25"/>
  <cols>
    <col min="1" max="1" width="10.7109375" style="1"/>
    <col min="2" max="2" width="35.140625" style="1" customWidth="1"/>
    <col min="3" max="3" width="19.5703125" style="1" hidden="1" customWidth="1"/>
    <col min="4" max="4" width="12.42578125" style="1" customWidth="1"/>
    <col min="5" max="5" width="12.28515625" style="1" customWidth="1"/>
    <col min="6" max="6" width="10.5703125" style="1" customWidth="1"/>
    <col min="7" max="11" width="11.5703125" style="1" customWidth="1"/>
    <col min="12" max="12" width="14.85546875" style="1" customWidth="1"/>
    <col min="13" max="13" width="13.42578125" style="1" customWidth="1"/>
    <col min="14" max="14" width="14.42578125" style="1" customWidth="1"/>
    <col min="15" max="15" width="14" style="1" customWidth="1"/>
  </cols>
  <sheetData>
    <row r="2" spans="1:19" ht="20.25" x14ac:dyDescent="0.3">
      <c r="D2" s="6"/>
      <c r="E2" s="6"/>
      <c r="F2" s="7" t="s">
        <v>31</v>
      </c>
      <c r="G2" s="6"/>
      <c r="H2" s="6"/>
      <c r="I2" s="6"/>
    </row>
    <row r="4" spans="1:19" x14ac:dyDescent="0.25">
      <c r="B4" s="2"/>
      <c r="C4" s="2"/>
    </row>
    <row r="5" spans="1:19" x14ac:dyDescent="0.25">
      <c r="A5" s="5" t="s">
        <v>25</v>
      </c>
      <c r="B5" s="1" t="s">
        <v>23</v>
      </c>
      <c r="C5" s="3" t="s">
        <v>42</v>
      </c>
      <c r="D5" s="3" t="s">
        <v>0</v>
      </c>
      <c r="E5" s="4" t="s">
        <v>1</v>
      </c>
      <c r="F5" s="3" t="s">
        <v>2</v>
      </c>
      <c r="G5" s="3" t="s">
        <v>3</v>
      </c>
      <c r="H5" s="3" t="s">
        <v>4</v>
      </c>
      <c r="I5" s="3" t="s">
        <v>5</v>
      </c>
      <c r="J5" s="3" t="s">
        <v>6</v>
      </c>
      <c r="K5" s="3" t="s">
        <v>7</v>
      </c>
      <c r="L5" s="3" t="s">
        <v>8</v>
      </c>
      <c r="M5" s="3" t="s">
        <v>9</v>
      </c>
      <c r="N5" s="3" t="s">
        <v>10</v>
      </c>
      <c r="O5" s="3" t="s">
        <v>11</v>
      </c>
    </row>
    <row r="6" spans="1:19" x14ac:dyDescent="0.25">
      <c r="A6" s="5">
        <v>1</v>
      </c>
      <c r="B6" s="1" t="s">
        <v>13</v>
      </c>
      <c r="C6" s="8">
        <v>1000</v>
      </c>
      <c r="D6" s="8">
        <v>1000</v>
      </c>
      <c r="E6" s="8">
        <v>1000</v>
      </c>
      <c r="F6" s="8">
        <v>1000</v>
      </c>
      <c r="G6" s="8">
        <v>1000</v>
      </c>
      <c r="H6" s="8">
        <v>1000</v>
      </c>
      <c r="Q6" s="8">
        <v>2000</v>
      </c>
      <c r="R6" t="s">
        <v>28</v>
      </c>
    </row>
    <row r="7" spans="1:19" x14ac:dyDescent="0.25">
      <c r="A7" s="5">
        <v>2</v>
      </c>
      <c r="B7" s="1" t="s">
        <v>12</v>
      </c>
      <c r="C7" s="8">
        <v>2000</v>
      </c>
      <c r="D7" s="8">
        <v>2000</v>
      </c>
      <c r="E7" s="8">
        <v>2000</v>
      </c>
      <c r="F7" s="8">
        <v>2000</v>
      </c>
      <c r="G7" s="8">
        <v>2000</v>
      </c>
      <c r="H7" s="8">
        <v>2000</v>
      </c>
      <c r="I7" s="8">
        <v>2000</v>
      </c>
      <c r="J7" s="8">
        <v>2000</v>
      </c>
      <c r="K7" s="8">
        <v>2000</v>
      </c>
      <c r="L7" s="1">
        <v>2000</v>
      </c>
      <c r="Q7" s="8">
        <v>1000</v>
      </c>
      <c r="R7" t="s">
        <v>28</v>
      </c>
    </row>
    <row r="8" spans="1:19" x14ac:dyDescent="0.25">
      <c r="A8" s="5">
        <v>3</v>
      </c>
      <c r="B8" s="1" t="s">
        <v>24</v>
      </c>
      <c r="C8" s="8">
        <v>2000</v>
      </c>
      <c r="D8" s="8">
        <v>2000</v>
      </c>
      <c r="E8" s="8">
        <v>2000</v>
      </c>
      <c r="F8" s="8">
        <v>2000</v>
      </c>
      <c r="G8" s="8">
        <v>2000</v>
      </c>
      <c r="H8" s="8">
        <v>2000</v>
      </c>
      <c r="I8" s="8">
        <v>2000</v>
      </c>
      <c r="J8" s="8">
        <v>2000</v>
      </c>
      <c r="K8" s="8">
        <v>2000</v>
      </c>
      <c r="L8" s="12">
        <v>2000</v>
      </c>
      <c r="M8" s="12"/>
      <c r="N8" s="12"/>
      <c r="O8" s="12"/>
    </row>
    <row r="9" spans="1:19" x14ac:dyDescent="0.25">
      <c r="A9" s="5">
        <v>4</v>
      </c>
      <c r="B9" s="1" t="s">
        <v>33</v>
      </c>
      <c r="C9" s="8">
        <v>2000</v>
      </c>
      <c r="D9" s="8">
        <v>2000</v>
      </c>
      <c r="E9" s="8">
        <v>2000</v>
      </c>
      <c r="F9" s="8">
        <v>2000</v>
      </c>
      <c r="G9" s="8">
        <v>2000</v>
      </c>
      <c r="H9" s="8">
        <v>2000</v>
      </c>
      <c r="I9" s="8">
        <v>2000</v>
      </c>
      <c r="J9" s="8">
        <v>2000</v>
      </c>
      <c r="K9" s="8">
        <v>2000</v>
      </c>
      <c r="L9" s="1">
        <v>2000</v>
      </c>
      <c r="M9" s="1">
        <v>2000</v>
      </c>
      <c r="N9" s="1">
        <v>2000</v>
      </c>
    </row>
    <row r="10" spans="1:19" x14ac:dyDescent="0.25">
      <c r="A10" s="5">
        <v>5</v>
      </c>
      <c r="B10" s="1" t="s">
        <v>14</v>
      </c>
      <c r="C10" s="8">
        <v>2000</v>
      </c>
      <c r="D10" s="8">
        <v>2000</v>
      </c>
      <c r="E10" s="8">
        <v>2000</v>
      </c>
      <c r="F10" s="8">
        <v>2000</v>
      </c>
      <c r="G10" s="8">
        <v>2000</v>
      </c>
      <c r="H10" s="8">
        <v>2000</v>
      </c>
      <c r="I10" s="8">
        <v>2000</v>
      </c>
      <c r="J10" s="8">
        <v>2000</v>
      </c>
      <c r="Q10" s="18"/>
      <c r="R10" s="18"/>
      <c r="S10" s="15"/>
    </row>
    <row r="11" spans="1:19" x14ac:dyDescent="0.25">
      <c r="A11" s="5">
        <v>6</v>
      </c>
      <c r="B11" s="1" t="s">
        <v>21</v>
      </c>
      <c r="C11" s="8">
        <v>2000</v>
      </c>
      <c r="D11" s="8">
        <v>2000</v>
      </c>
      <c r="E11" s="8">
        <v>2000</v>
      </c>
      <c r="F11" s="8">
        <v>2000</v>
      </c>
      <c r="G11" s="8">
        <v>2000</v>
      </c>
      <c r="H11" s="8">
        <v>2000</v>
      </c>
      <c r="I11" s="8">
        <v>2000</v>
      </c>
      <c r="J11" s="8">
        <v>2000</v>
      </c>
      <c r="K11" s="8">
        <v>2000</v>
      </c>
      <c r="L11" s="1">
        <v>2000</v>
      </c>
      <c r="Q11" s="18"/>
      <c r="R11" s="18"/>
      <c r="S11" s="15"/>
    </row>
    <row r="12" spans="1:19" x14ac:dyDescent="0.25">
      <c r="A12" s="5">
        <v>7</v>
      </c>
      <c r="B12" s="1" t="s">
        <v>43</v>
      </c>
      <c r="C12" s="17"/>
      <c r="D12" s="1" t="s">
        <v>41</v>
      </c>
      <c r="E12" s="1" t="s">
        <v>41</v>
      </c>
      <c r="F12" s="8">
        <v>2000</v>
      </c>
      <c r="G12" s="8">
        <v>2000</v>
      </c>
      <c r="H12" s="8">
        <v>2000</v>
      </c>
      <c r="I12" s="8">
        <v>2000</v>
      </c>
      <c r="J12" s="8">
        <v>2000</v>
      </c>
      <c r="K12" s="8">
        <v>2000</v>
      </c>
      <c r="L12" s="1">
        <v>2000</v>
      </c>
      <c r="Q12" s="15"/>
      <c r="R12" s="15"/>
      <c r="S12" s="15"/>
    </row>
    <row r="13" spans="1:19" x14ac:dyDescent="0.25">
      <c r="A13" s="5">
        <v>8</v>
      </c>
      <c r="B13" s="1" t="s">
        <v>15</v>
      </c>
      <c r="C13" s="8">
        <v>2000</v>
      </c>
      <c r="D13" s="8">
        <v>2000</v>
      </c>
      <c r="E13" s="8">
        <v>2000</v>
      </c>
      <c r="F13" s="8">
        <v>2000</v>
      </c>
      <c r="G13" s="8">
        <v>2000</v>
      </c>
      <c r="H13" s="8">
        <v>2000</v>
      </c>
      <c r="I13" s="8">
        <v>2000</v>
      </c>
      <c r="J13" s="8">
        <v>2000</v>
      </c>
      <c r="K13" s="8">
        <v>2000</v>
      </c>
      <c r="L13" s="1">
        <v>2000</v>
      </c>
      <c r="Q13" s="18"/>
      <c r="R13" s="18"/>
      <c r="S13" s="15"/>
    </row>
    <row r="14" spans="1:19" x14ac:dyDescent="0.25">
      <c r="A14" s="5">
        <v>9</v>
      </c>
      <c r="B14" s="1" t="s">
        <v>34</v>
      </c>
      <c r="C14" s="8">
        <v>2000</v>
      </c>
      <c r="D14" s="8">
        <v>2000</v>
      </c>
      <c r="E14" s="8">
        <v>2000</v>
      </c>
      <c r="F14" s="8">
        <v>2000</v>
      </c>
      <c r="G14" s="8">
        <v>2000</v>
      </c>
      <c r="H14" s="8">
        <v>2000</v>
      </c>
      <c r="I14" s="8">
        <v>2000</v>
      </c>
      <c r="J14" s="8">
        <v>2000</v>
      </c>
      <c r="K14" s="8">
        <v>2000</v>
      </c>
      <c r="L14" s="1">
        <v>2000</v>
      </c>
      <c r="Q14" s="18"/>
      <c r="R14" s="18"/>
      <c r="S14" s="15"/>
    </row>
    <row r="15" spans="1:19" x14ac:dyDescent="0.25">
      <c r="A15" s="5">
        <v>10</v>
      </c>
      <c r="B15" s="1" t="s">
        <v>19</v>
      </c>
      <c r="C15" s="8">
        <v>2000</v>
      </c>
      <c r="D15" s="8">
        <v>2000</v>
      </c>
      <c r="E15" s="8">
        <v>2000</v>
      </c>
      <c r="F15" s="8">
        <v>2000</v>
      </c>
      <c r="G15" s="8">
        <v>2000</v>
      </c>
      <c r="H15" s="8">
        <v>2000</v>
      </c>
      <c r="I15" s="8">
        <v>2000</v>
      </c>
      <c r="J15" s="8">
        <v>2000</v>
      </c>
      <c r="K15" s="8">
        <v>2000</v>
      </c>
      <c r="L15" s="1">
        <v>2000</v>
      </c>
      <c r="Q15" s="19"/>
      <c r="R15" s="19"/>
      <c r="S15" s="16"/>
    </row>
    <row r="16" spans="1:19" x14ac:dyDescent="0.25">
      <c r="A16" s="5">
        <v>11</v>
      </c>
      <c r="B16" s="1" t="s">
        <v>35</v>
      </c>
      <c r="C16" s="8" t="s">
        <v>41</v>
      </c>
      <c r="D16" s="1" t="s">
        <v>41</v>
      </c>
      <c r="E16" s="8">
        <v>2000</v>
      </c>
      <c r="F16" s="8">
        <v>2000</v>
      </c>
      <c r="G16" s="8">
        <v>2000</v>
      </c>
      <c r="H16" s="8">
        <v>2000</v>
      </c>
      <c r="I16" s="8">
        <v>2000</v>
      </c>
      <c r="J16" s="8">
        <v>2000</v>
      </c>
      <c r="K16" s="8">
        <v>2000</v>
      </c>
      <c r="L16" s="1">
        <v>2000</v>
      </c>
    </row>
    <row r="17" spans="1:15" x14ac:dyDescent="0.25">
      <c r="A17" s="5">
        <v>12</v>
      </c>
      <c r="B17" s="1" t="s">
        <v>20</v>
      </c>
      <c r="C17" s="8">
        <v>2000</v>
      </c>
      <c r="D17" s="8">
        <v>2000</v>
      </c>
      <c r="E17" s="8">
        <v>2000</v>
      </c>
      <c r="F17" s="8">
        <v>2000</v>
      </c>
      <c r="G17" s="8">
        <v>2000</v>
      </c>
      <c r="H17" s="8">
        <v>2000</v>
      </c>
      <c r="I17" s="8">
        <v>2000</v>
      </c>
      <c r="J17" s="8">
        <v>2000</v>
      </c>
      <c r="K17" s="8">
        <v>2000</v>
      </c>
      <c r="L17" s="8">
        <v>2000</v>
      </c>
    </row>
    <row r="18" spans="1:15" x14ac:dyDescent="0.25">
      <c r="A18" s="5">
        <v>13</v>
      </c>
      <c r="B18" s="1" t="s">
        <v>44</v>
      </c>
      <c r="C18" s="17"/>
      <c r="D18" s="1" t="s">
        <v>41</v>
      </c>
      <c r="E18" s="1" t="s">
        <v>41</v>
      </c>
      <c r="F18" s="1" t="s">
        <v>41</v>
      </c>
      <c r="G18" s="1" t="s">
        <v>41</v>
      </c>
      <c r="H18" s="8">
        <v>1000</v>
      </c>
      <c r="I18" s="8">
        <v>1000</v>
      </c>
      <c r="J18" s="8">
        <v>1000</v>
      </c>
      <c r="K18" s="8">
        <v>1000</v>
      </c>
    </row>
    <row r="19" spans="1:15" x14ac:dyDescent="0.25">
      <c r="A19" s="5">
        <v>14</v>
      </c>
      <c r="B19" s="1" t="s">
        <v>18</v>
      </c>
      <c r="C19" s="8">
        <v>2000</v>
      </c>
      <c r="D19" s="8">
        <v>2000</v>
      </c>
      <c r="E19" s="8">
        <v>2000</v>
      </c>
      <c r="F19" s="8">
        <v>2000</v>
      </c>
      <c r="G19" s="8">
        <v>2000</v>
      </c>
      <c r="H19" s="8">
        <v>2000</v>
      </c>
      <c r="I19" s="8">
        <v>2000</v>
      </c>
      <c r="J19" s="8">
        <v>2000</v>
      </c>
      <c r="K19" s="8">
        <v>2000</v>
      </c>
      <c r="L19" s="1">
        <v>2000</v>
      </c>
    </row>
    <row r="20" spans="1:15" x14ac:dyDescent="0.25">
      <c r="A20" s="5">
        <v>15</v>
      </c>
      <c r="B20" s="1" t="s">
        <v>17</v>
      </c>
      <c r="C20" s="8">
        <v>2000</v>
      </c>
      <c r="D20" s="8">
        <v>2000</v>
      </c>
      <c r="E20" s="8">
        <v>2000</v>
      </c>
      <c r="F20" s="8">
        <v>2000</v>
      </c>
      <c r="G20" s="8">
        <v>2000</v>
      </c>
      <c r="H20" s="8">
        <v>2000</v>
      </c>
      <c r="I20" s="8">
        <v>2000</v>
      </c>
      <c r="J20" s="8">
        <v>2000</v>
      </c>
      <c r="K20" s="8">
        <v>2000</v>
      </c>
      <c r="L20" s="1">
        <v>2000</v>
      </c>
    </row>
    <row r="21" spans="1:15" x14ac:dyDescent="0.25">
      <c r="A21" s="5">
        <v>16</v>
      </c>
      <c r="B21" s="1" t="s">
        <v>37</v>
      </c>
      <c r="C21" s="8" t="s">
        <v>41</v>
      </c>
      <c r="D21" s="1" t="s">
        <v>41</v>
      </c>
      <c r="E21" s="8">
        <v>2000</v>
      </c>
      <c r="F21" s="8">
        <v>2000</v>
      </c>
      <c r="G21" s="8">
        <v>2000</v>
      </c>
      <c r="H21" s="8">
        <v>2000</v>
      </c>
      <c r="I21" s="8">
        <v>2000</v>
      </c>
      <c r="J21" s="8">
        <v>2000</v>
      </c>
      <c r="K21" s="8">
        <v>2000</v>
      </c>
      <c r="L21" s="1">
        <v>2000</v>
      </c>
      <c r="M21" s="1">
        <v>2000</v>
      </c>
    </row>
    <row r="22" spans="1:15" x14ac:dyDescent="0.25">
      <c r="A22" s="5">
        <v>17</v>
      </c>
      <c r="B22" s="1" t="s">
        <v>22</v>
      </c>
      <c r="C22" s="8">
        <v>2000</v>
      </c>
      <c r="D22" s="8">
        <v>2000</v>
      </c>
      <c r="E22" s="8">
        <v>2000</v>
      </c>
      <c r="F22" s="8">
        <v>2000</v>
      </c>
      <c r="G22" s="8">
        <v>2000</v>
      </c>
      <c r="H22" s="8">
        <v>2000</v>
      </c>
      <c r="I22" s="8">
        <v>2000</v>
      </c>
      <c r="J22" s="8">
        <v>2000</v>
      </c>
      <c r="K22" s="8">
        <v>2000</v>
      </c>
      <c r="L22" s="8">
        <v>2000</v>
      </c>
    </row>
    <row r="23" spans="1:15" x14ac:dyDescent="0.25">
      <c r="A23" s="5">
        <v>18</v>
      </c>
      <c r="B23" s="1" t="s">
        <v>16</v>
      </c>
      <c r="C23" s="8">
        <v>1000</v>
      </c>
      <c r="D23" s="8">
        <v>2000</v>
      </c>
      <c r="E23" s="8">
        <v>2000</v>
      </c>
      <c r="F23" s="8">
        <v>2000</v>
      </c>
      <c r="G23" s="8">
        <v>2000</v>
      </c>
      <c r="H23" s="8">
        <v>2000</v>
      </c>
      <c r="I23" s="8">
        <v>2000</v>
      </c>
      <c r="J23" s="8">
        <v>2000</v>
      </c>
      <c r="K23" s="8">
        <v>2000</v>
      </c>
      <c r="L23" s="1">
        <v>2000</v>
      </c>
    </row>
    <row r="24" spans="1:15" x14ac:dyDescent="0.25">
      <c r="A24" s="5">
        <v>19</v>
      </c>
      <c r="B24" s="1" t="s">
        <v>39</v>
      </c>
      <c r="C24" s="8">
        <v>2000</v>
      </c>
      <c r="D24" s="1" t="s">
        <v>41</v>
      </c>
      <c r="E24" s="8">
        <v>2000</v>
      </c>
      <c r="F24" s="8">
        <v>2000</v>
      </c>
      <c r="G24" s="8">
        <v>2000</v>
      </c>
      <c r="H24" s="8">
        <v>2000</v>
      </c>
      <c r="I24" s="8">
        <v>2000</v>
      </c>
      <c r="J24" s="8">
        <v>2000</v>
      </c>
      <c r="K24" s="8">
        <v>2000</v>
      </c>
      <c r="L24" s="1">
        <v>2000</v>
      </c>
    </row>
    <row r="25" spans="1:15" x14ac:dyDescent="0.25">
      <c r="A25" s="10"/>
      <c r="B25" s="1" t="s">
        <v>45</v>
      </c>
      <c r="D25" s="26"/>
      <c r="E25" s="26"/>
      <c r="F25" s="27"/>
      <c r="G25" s="27"/>
      <c r="H25" s="26"/>
      <c r="I25" s="26"/>
      <c r="J25" s="26"/>
      <c r="K25" s="26"/>
      <c r="L25" s="26">
        <v>2000</v>
      </c>
      <c r="M25" s="26"/>
      <c r="N25" s="26"/>
      <c r="O25" s="26"/>
    </row>
    <row r="26" spans="1:15" x14ac:dyDescent="0.25">
      <c r="A26" s="21" t="s">
        <v>26</v>
      </c>
      <c r="B26" s="22"/>
      <c r="C26" s="14">
        <f>SUM(Tableau132[december 2025])</f>
        <v>28000</v>
      </c>
      <c r="D26" s="9">
        <f>SUM(Tableau132[janvier])</f>
        <v>27000</v>
      </c>
      <c r="E26" s="9">
        <f>SUM(Tableau132[Février])</f>
        <v>33000</v>
      </c>
      <c r="F26" s="9">
        <f>SUM(Tableau132[Mars])</f>
        <v>35000</v>
      </c>
      <c r="G26" s="9">
        <f>SUM(Tableau132[Avril])</f>
        <v>35000</v>
      </c>
      <c r="H26" s="9">
        <f>SUM(Tableau132[Mai])</f>
        <v>36000</v>
      </c>
      <c r="I26" s="9">
        <f>SUM(Tableau132[Juin])</f>
        <v>35000</v>
      </c>
      <c r="J26" s="9">
        <f>SUM(Tableau132[Juillet])</f>
        <v>35000</v>
      </c>
      <c r="K26" s="9">
        <f>SUM(Tableau132[[Août ]])</f>
        <v>33000</v>
      </c>
      <c r="L26" s="9">
        <f>SUM(Tableau132[Septembre])</f>
        <v>34000</v>
      </c>
      <c r="M26" s="9">
        <f>SUM(Tableau132[Octobre])</f>
        <v>4000</v>
      </c>
      <c r="N26" s="9">
        <f>SUM(Tableau132[Novembre])</f>
        <v>2000</v>
      </c>
      <c r="O26" s="9">
        <f>SUM(Tableau132[Décembre])</f>
        <v>0</v>
      </c>
    </row>
    <row r="27" spans="1:15" x14ac:dyDescent="0.25">
      <c r="A27" s="21" t="s">
        <v>29</v>
      </c>
      <c r="B27" s="22"/>
      <c r="C27" s="14">
        <v>7</v>
      </c>
      <c r="D27" s="9">
        <v>9</v>
      </c>
      <c r="E27" s="9">
        <v>18</v>
      </c>
      <c r="F27" s="9">
        <v>19</v>
      </c>
      <c r="G27" s="9">
        <v>18</v>
      </c>
      <c r="H27" s="9">
        <v>18</v>
      </c>
      <c r="I27" s="9">
        <v>18</v>
      </c>
      <c r="J27" s="9">
        <v>9</v>
      </c>
      <c r="K27" s="9">
        <v>9</v>
      </c>
      <c r="L27" s="9"/>
      <c r="M27" s="9"/>
      <c r="N27" s="9"/>
      <c r="O27" s="9"/>
    </row>
    <row r="28" spans="1:15" x14ac:dyDescent="0.25">
      <c r="A28" s="21" t="s">
        <v>30</v>
      </c>
      <c r="B28" s="22"/>
      <c r="C28" s="14"/>
      <c r="D28" s="9">
        <v>2</v>
      </c>
      <c r="E28" s="9">
        <v>4</v>
      </c>
      <c r="F28" s="9">
        <v>3</v>
      </c>
      <c r="G28" s="9">
        <v>4</v>
      </c>
      <c r="H28" s="9">
        <v>4</v>
      </c>
      <c r="I28" s="9">
        <v>6</v>
      </c>
      <c r="J28" s="9">
        <v>4</v>
      </c>
      <c r="K28" s="9">
        <v>4</v>
      </c>
      <c r="L28" s="9"/>
      <c r="M28" s="9"/>
      <c r="N28" s="9"/>
      <c r="O28" s="9"/>
    </row>
    <row r="29" spans="1:15" x14ac:dyDescent="0.25">
      <c r="A29" s="21" t="s">
        <v>40</v>
      </c>
      <c r="B29" s="22"/>
      <c r="C29" s="9">
        <f>((1650 * C27) + 3600)</f>
        <v>15150</v>
      </c>
      <c r="D29" s="9">
        <f>((1650 * D27) + (2050 * D28))</f>
        <v>18950</v>
      </c>
      <c r="E29" s="9">
        <f>((1650 * E27) + (2050 * E28))</f>
        <v>37900</v>
      </c>
      <c r="F29" s="9">
        <f>((1700 * F27) + (2050 * F28))</f>
        <v>38450</v>
      </c>
      <c r="G29" s="9">
        <f t="shared" ref="G29:O29" si="0">((1700 * G27) + (2050 * G28))</f>
        <v>38800</v>
      </c>
      <c r="H29" s="9">
        <f t="shared" si="0"/>
        <v>38800</v>
      </c>
      <c r="I29" s="9">
        <f t="shared" si="0"/>
        <v>42900</v>
      </c>
      <c r="J29" s="9">
        <f t="shared" si="0"/>
        <v>23500</v>
      </c>
      <c r="K29" s="9">
        <f t="shared" si="0"/>
        <v>23500</v>
      </c>
      <c r="L29" s="9">
        <f t="shared" si="0"/>
        <v>0</v>
      </c>
      <c r="M29" s="9">
        <f t="shared" si="0"/>
        <v>0</v>
      </c>
      <c r="N29" s="9">
        <f t="shared" si="0"/>
        <v>0</v>
      </c>
      <c r="O29" s="9">
        <f t="shared" si="0"/>
        <v>0</v>
      </c>
    </row>
    <row r="30" spans="1:15" x14ac:dyDescent="0.25">
      <c r="A30" s="24" t="s">
        <v>27</v>
      </c>
      <c r="B30" s="25"/>
      <c r="C30" s="13">
        <f t="shared" ref="C30:O30" si="1">(C26 - C29)</f>
        <v>12850</v>
      </c>
      <c r="D30" s="9">
        <f t="shared" si="1"/>
        <v>8050</v>
      </c>
      <c r="E30" s="9">
        <f t="shared" si="1"/>
        <v>-4900</v>
      </c>
      <c r="F30" s="9">
        <f t="shared" si="1"/>
        <v>-3450</v>
      </c>
      <c r="G30" s="9">
        <f t="shared" si="1"/>
        <v>-3800</v>
      </c>
      <c r="H30" s="9">
        <f t="shared" si="1"/>
        <v>-2800</v>
      </c>
      <c r="I30" s="9">
        <f t="shared" si="1"/>
        <v>-7900</v>
      </c>
      <c r="J30" s="9">
        <f t="shared" si="1"/>
        <v>11500</v>
      </c>
      <c r="K30" s="9">
        <f t="shared" si="1"/>
        <v>9500</v>
      </c>
      <c r="L30" s="9">
        <f t="shared" si="1"/>
        <v>34000</v>
      </c>
      <c r="M30" s="9">
        <f t="shared" si="1"/>
        <v>4000</v>
      </c>
      <c r="N30" s="9">
        <f t="shared" si="1"/>
        <v>2000</v>
      </c>
      <c r="O30" s="9">
        <f t="shared" si="1"/>
        <v>0</v>
      </c>
    </row>
  </sheetData>
  <mergeCells count="10">
    <mergeCell ref="A27:B27"/>
    <mergeCell ref="A28:B28"/>
    <mergeCell ref="A29:B29"/>
    <mergeCell ref="A30:B30"/>
    <mergeCell ref="Q10:R10"/>
    <mergeCell ref="Q11:R11"/>
    <mergeCell ref="Q13:R13"/>
    <mergeCell ref="Q14:R14"/>
    <mergeCell ref="Q15:R15"/>
    <mergeCell ref="A26:B26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BONBONNE D'EAU 2026</vt:lpstr>
      <vt:lpstr>NEW BONBONNE D'EAU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2024-05-10T10:16:52Z</dcterms:created>
  <dcterms:modified xsi:type="dcterms:W3CDTF">2026-09-11T12:00:57Z</dcterms:modified>
</cp:coreProperties>
</file>