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81E0990-48FE-4434-9FC0-FAD3D42F9F25}" xr6:coauthVersionLast="47" xr6:coauthVersionMax="47" xr10:uidLastSave="{00000000-0000-0000-0000-000000000000}"/>
  <bookViews>
    <workbookView xWindow="-108" yWindow="-108" windowWidth="23256" windowHeight="12456" activeTab="1" xr2:uid="{66A18CBC-D109-437D-A666-806815A310CB}"/>
  </bookViews>
  <sheets>
    <sheet name="BONBONNE D'EAU 2026" sheetId="2" r:id="rId1"/>
    <sheet name="NEW BONBONNE D'EAU 2026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3" l="1"/>
  <c r="K26" i="3"/>
  <c r="J26" i="3"/>
  <c r="J30" i="3" s="1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O26" i="3"/>
  <c r="N26" i="3"/>
  <c r="M26" i="3"/>
  <c r="I26" i="3"/>
  <c r="H26" i="3"/>
  <c r="G26" i="3"/>
  <c r="G30" i="3" s="1"/>
  <c r="F26" i="3"/>
  <c r="E26" i="3"/>
  <c r="D26" i="3"/>
  <c r="C26" i="3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C30" i="3" l="1"/>
  <c r="N30" i="3"/>
  <c r="O30" i="3"/>
  <c r="F30" i="3"/>
  <c r="D30" i="3"/>
  <c r="H30" i="3"/>
  <c r="E30" i="3"/>
  <c r="I30" i="3"/>
  <c r="M30" i="3"/>
  <c r="L30" i="3"/>
  <c r="K30" i="3"/>
  <c r="C33" i="2"/>
  <c r="D33" i="2"/>
  <c r="E29" i="2" s="1"/>
  <c r="E33" i="2" s="1"/>
  <c r="F29" i="2" l="1"/>
  <c r="F33" i="2" s="1"/>
  <c r="G29" i="2" s="1"/>
  <c r="G33" i="2" l="1"/>
  <c r="H29" i="2" l="1"/>
  <c r="H33" i="2" s="1"/>
  <c r="I29" i="2" s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<sst xmlns="http://schemas.openxmlformats.org/spreadsheetml/2006/main" count="126" uniqueCount="46">
  <si>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</si>
  <si>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</si>
  <si>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</si>
  <si>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</si>
  <si>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</si>
  <si>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</si>
  <si>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</si>
  <si>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</si>
  <si>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</si>
  <si>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</si>
  <si>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</si>
  <si>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</si>
  <si>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</si>
  <si>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</si>
  <si>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</si>
  <si>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</si>
  <si>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</si>
  <si>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</si>
  <si>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</si>
  <si>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</si>
  <si>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</si>
  <si>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</si>
  <si>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</si>
  <si>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</si>
  <si>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</si>
  <si>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</si>
  <si>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</si>
  <si>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</si>
  <si>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</si>
  <si>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</si>
  <si>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</si>
  <si>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</si>
  <si>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</si>
  <si>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</si>
  <si>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</si>
  <si>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</si>
  <si>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</si>
  <si>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</si>
  <si>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</si>
  <si>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</si>
  <si>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</si>
  <si>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</si>
  <si>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</si>
  <si>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</si>
  <si>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</si>
  <si>
    <t>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</si>
</sst>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28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7A4DC-B4D7-46B2-863E-C91814896CEE}" name="Tableau132" displayName="Tableau132" ref="B5:O25" totalsRowShown="0">
  <autoFilter ref="B5:O25" xr:uid="{E2D7A4DC-B4D7-46B2-863E-C91814896CEE}"/>
  <tableColumns count="14">
    <tableColumn id="1" xr3:uid="{943E38E7-5A1F-4239-9D39-5D6CDA1F55B4}" name="PRENOMS / MOIS" dataDxfId="27"/>
    <tableColumn id="15" xr3:uid="{66479B77-0592-4E0D-9228-740D36A7B0D7}" name="december 2025" dataDxfId="26"/>
    <tableColumn id="2" xr3:uid="{9E01A0F1-5A55-49F9-9737-C2D5AF0E6123}" name="janvier" dataDxfId="25"/>
    <tableColumn id="3" xr3:uid="{702E21EF-DBEA-4C31-8A29-61A47CB96A59}" name="Février" dataDxfId="24"/>
    <tableColumn id="4" xr3:uid="{6DB23ECB-0696-4CA7-AEE2-6729CA5CC1E4}" name="Mars" dataDxfId="23"/>
    <tableColumn id="5" xr3:uid="{3EDB5008-8426-4973-A4E5-C2D530D6538B}" name="Avril" dataDxfId="22"/>
    <tableColumn id="6" xr3:uid="{5E953AC7-000F-4DE7-ACB1-839F7F77ED3A}" name="Mai" dataDxfId="21"/>
    <tableColumn id="7" xr3:uid="{64117973-C013-429B-A647-5752B555C427}" name="Juin" dataDxfId="20"/>
    <tableColumn id="8" xr3:uid="{8514CECF-1FAB-4AEE-87E1-E48CB3DA8596}" name="Juillet" dataDxfId="19"/>
    <tableColumn id="9" xr3:uid="{946443F4-193E-4DA1-95AA-3D5D3EF6EC4E}" name="Août " dataDxfId="18"/>
    <tableColumn id="10" xr3:uid="{031F3DE4-9F2D-4144-AFD8-BDC90C338461}" name="Septembre" dataDxfId="17"/>
    <tableColumn id="11" xr3:uid="{45B7E6F0-197A-43A9-9281-36CC549BBA39}" name="Octobre" dataDxfId="16"/>
    <tableColumn id="12" xr3:uid="{7AF5095B-2C5C-4CD6-9D9C-C69E732471FC}" name="Novembre" dataDxfId="15"/>
    <tableColumn id="13" xr3:uid="{33081079-6F10-407B-8EE6-B5F1D4ECEF41}" name="Décembre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workbookViewId="0">
      <selection activeCell="G27" sqref="G27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3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K10" s="8">
        <v>2000</v>
      </c>
    </row>
    <row r="11" spans="1:19" x14ac:dyDescent="0.3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22"/>
      <c r="R11" s="22"/>
      <c r="S11" s="15"/>
    </row>
    <row r="12" spans="1:19" x14ac:dyDescent="0.3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2"/>
      <c r="R12" s="22"/>
      <c r="S12" s="15"/>
    </row>
    <row r="13" spans="1:19" x14ac:dyDescent="0.3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Q13" s="15"/>
      <c r="R13" s="15"/>
      <c r="S13" s="15"/>
    </row>
    <row r="14" spans="1:19" x14ac:dyDescent="0.3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2"/>
      <c r="R14" s="22"/>
      <c r="S14" s="15"/>
    </row>
    <row r="15" spans="1:19" x14ac:dyDescent="0.3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Q15" s="22"/>
      <c r="R15" s="22"/>
      <c r="S15" s="15"/>
    </row>
    <row r="16" spans="1:19" x14ac:dyDescent="0.3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23"/>
      <c r="R16" s="23"/>
      <c r="S16" s="16"/>
    </row>
    <row r="17" spans="1:15" x14ac:dyDescent="0.3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</row>
    <row r="18" spans="1:15" x14ac:dyDescent="0.3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3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</row>
    <row r="20" spans="1:15" x14ac:dyDescent="0.3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  <c r="J20" s="8">
        <v>1000</v>
      </c>
    </row>
    <row r="21" spans="1:15" x14ac:dyDescent="0.3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</row>
    <row r="22" spans="1:15" x14ac:dyDescent="0.3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3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3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8">
        <v>2000</v>
      </c>
    </row>
    <row r="25" spans="1:15" x14ac:dyDescent="0.3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3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  <c r="J26" s="8">
        <v>1000</v>
      </c>
    </row>
    <row r="27" spans="1:15" x14ac:dyDescent="0.3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  <c r="J27" s="8">
        <v>2000</v>
      </c>
    </row>
    <row r="28" spans="1:15" x14ac:dyDescent="0.3">
      <c r="A28" s="10"/>
      <c r="F28" s="11"/>
      <c r="G28" s="11"/>
    </row>
    <row r="29" spans="1:15" x14ac:dyDescent="0.3">
      <c r="A29" s="18" t="s">
        <v>26</v>
      </c>
      <c r="B29" s="19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9">
        <f t="shared" ref="H29:O29" si="0">SUM(G33+H6+H7+H8+H10+H11+H12+H14+H15+H16+H17+H18+H19+H21+H22+H23+H24+H25+H26+H27)</f>
        <v>41900</v>
      </c>
      <c r="I29" s="9">
        <f t="shared" si="0"/>
        <v>32100</v>
      </c>
      <c r="J29" s="9">
        <f t="shared" si="0"/>
        <v>10200</v>
      </c>
      <c r="K29" s="9">
        <f t="shared" si="0"/>
        <v>16200</v>
      </c>
      <c r="L29" s="9">
        <f t="shared" si="0"/>
        <v>18200</v>
      </c>
      <c r="M29" s="9">
        <f t="shared" si="0"/>
        <v>18200</v>
      </c>
      <c r="N29" s="9">
        <f t="shared" si="0"/>
        <v>18200</v>
      </c>
      <c r="O29" s="9">
        <f t="shared" si="0"/>
        <v>18200</v>
      </c>
    </row>
    <row r="30" spans="1:15" x14ac:dyDescent="0.3">
      <c r="A30" s="18" t="s">
        <v>29</v>
      </c>
      <c r="B30" s="19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>
        <v>18</v>
      </c>
      <c r="J30" s="9"/>
      <c r="K30" s="9"/>
      <c r="L30" s="9"/>
      <c r="M30" s="9"/>
      <c r="N30" s="9"/>
      <c r="O30" s="9"/>
    </row>
    <row r="31" spans="1:15" x14ac:dyDescent="0.3">
      <c r="A31" s="18" t="s">
        <v>30</v>
      </c>
      <c r="B31" s="19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>
        <v>6</v>
      </c>
      <c r="J31" s="9"/>
      <c r="K31" s="9"/>
      <c r="L31" s="9"/>
      <c r="M31" s="9"/>
      <c r="N31" s="9"/>
      <c r="O31" s="9"/>
    </row>
    <row r="32" spans="1:15" x14ac:dyDescent="0.3">
      <c r="A32" s="25" t="s">
        <v>40</v>
      </c>
      <c r="B32" s="25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3">
      <c r="A33" s="24" t="s">
        <v>27</v>
      </c>
      <c r="B33" s="24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10200</v>
      </c>
      <c r="K33" s="9">
        <f t="shared" si="2"/>
        <v>16200</v>
      </c>
      <c r="L33" s="9">
        <f t="shared" si="2"/>
        <v>18200</v>
      </c>
      <c r="M33" s="9">
        <f t="shared" si="2"/>
        <v>18200</v>
      </c>
      <c r="N33" s="9">
        <f t="shared" si="2"/>
        <v>18200</v>
      </c>
      <c r="O33" s="9">
        <f t="shared" si="2"/>
        <v>18200</v>
      </c>
    </row>
  </sheetData>
  <mergeCells count="10">
    <mergeCell ref="Q11:R11"/>
    <mergeCell ref="Q12:R12"/>
    <mergeCell ref="Q14:R14"/>
    <mergeCell ref="Q15:R15"/>
    <mergeCell ref="Q16:R16"/>
    <mergeCell ref="A33:B33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8218-AE42-4FB7-9A61-D7FD8306FB3D}">
  <dimension ref="A2:S30"/>
  <sheetViews>
    <sheetView tabSelected="1" topLeftCell="A3" workbookViewId="0">
      <selection activeCell="L22" sqref="L22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K7" s="8">
        <v>2000</v>
      </c>
      <c r="L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8">
        <v>2000</v>
      </c>
      <c r="L8" s="8">
        <v>2000</v>
      </c>
      <c r="M8" s="12"/>
      <c r="N8" s="12"/>
      <c r="O8" s="12"/>
    </row>
    <row r="9" spans="1:19" x14ac:dyDescent="0.3">
      <c r="A9" s="5">
        <v>4</v>
      </c>
      <c r="B9" s="1" t="s">
        <v>33</v>
      </c>
      <c r="C9" s="8">
        <v>2000</v>
      </c>
      <c r="D9" s="8">
        <v>2000</v>
      </c>
      <c r="E9" s="8">
        <v>2000</v>
      </c>
      <c r="F9" s="8">
        <v>2000</v>
      </c>
      <c r="G9" s="8">
        <v>2000</v>
      </c>
      <c r="H9" s="8">
        <v>2000</v>
      </c>
      <c r="I9" s="8">
        <v>2000</v>
      </c>
      <c r="J9" s="8">
        <v>2000</v>
      </c>
      <c r="K9" s="8">
        <v>2000</v>
      </c>
      <c r="L9" s="8">
        <v>2000</v>
      </c>
      <c r="M9" s="8">
        <v>2000</v>
      </c>
      <c r="N9" s="8">
        <v>2000</v>
      </c>
    </row>
    <row r="10" spans="1:19" x14ac:dyDescent="0.3">
      <c r="A10" s="5">
        <v>5</v>
      </c>
      <c r="B10" s="1" t="s">
        <v>14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Q10" s="22"/>
      <c r="R10" s="22"/>
      <c r="S10" s="15"/>
    </row>
    <row r="11" spans="1:19" x14ac:dyDescent="0.3">
      <c r="A11" s="5">
        <v>6</v>
      </c>
      <c r="B11" s="1" t="s">
        <v>21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I11" s="8">
        <v>2000</v>
      </c>
      <c r="J11" s="8">
        <v>2000</v>
      </c>
      <c r="K11" s="8">
        <v>2000</v>
      </c>
      <c r="L11" s="8">
        <v>2000</v>
      </c>
      <c r="Q11" s="22"/>
      <c r="R11" s="22"/>
      <c r="S11" s="15"/>
    </row>
    <row r="12" spans="1:19" x14ac:dyDescent="0.3">
      <c r="A12" s="5">
        <v>7</v>
      </c>
      <c r="B12" s="1" t="s">
        <v>43</v>
      </c>
      <c r="C12" s="17"/>
      <c r="D12" s="1" t="s">
        <v>41</v>
      </c>
      <c r="E12" s="1" t="s">
        <v>41</v>
      </c>
      <c r="F12" s="8">
        <v>2000</v>
      </c>
      <c r="G12" s="8">
        <v>2000</v>
      </c>
      <c r="H12" s="8">
        <v>2000</v>
      </c>
      <c r="I12" s="8">
        <v>2000</v>
      </c>
      <c r="J12" s="8">
        <v>2000</v>
      </c>
      <c r="K12" s="8">
        <v>2000</v>
      </c>
      <c r="L12" s="8">
        <v>2000</v>
      </c>
      <c r="Q12" s="15"/>
      <c r="R12" s="15"/>
      <c r="S12" s="15"/>
    </row>
    <row r="13" spans="1:19" x14ac:dyDescent="0.3">
      <c r="A13" s="5">
        <v>8</v>
      </c>
      <c r="B13" s="1" t="s">
        <v>15</v>
      </c>
      <c r="C13" s="8">
        <v>2000</v>
      </c>
      <c r="D13" s="8">
        <v>2000</v>
      </c>
      <c r="E13" s="8">
        <v>2000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K13" s="8">
        <v>2000</v>
      </c>
      <c r="L13" s="8">
        <v>2000</v>
      </c>
      <c r="Q13" s="22"/>
      <c r="R13" s="22"/>
      <c r="S13" s="15"/>
    </row>
    <row r="14" spans="1:19" x14ac:dyDescent="0.3">
      <c r="A14" s="5">
        <v>9</v>
      </c>
      <c r="B14" s="1" t="s">
        <v>34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I14" s="8">
        <v>2000</v>
      </c>
      <c r="J14" s="8">
        <v>2000</v>
      </c>
      <c r="K14" s="8">
        <v>2000</v>
      </c>
      <c r="L14" s="8">
        <v>2000</v>
      </c>
      <c r="Q14" s="22"/>
      <c r="R14" s="22"/>
      <c r="S14" s="15"/>
    </row>
    <row r="15" spans="1:19" x14ac:dyDescent="0.3">
      <c r="A15" s="5">
        <v>10</v>
      </c>
      <c r="B15" s="1" t="s">
        <v>19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K15" s="8">
        <v>2000</v>
      </c>
      <c r="L15" s="8">
        <v>2000</v>
      </c>
      <c r="Q15" s="23"/>
      <c r="R15" s="23"/>
      <c r="S15" s="16"/>
    </row>
    <row r="16" spans="1:19" x14ac:dyDescent="0.3">
      <c r="A16" s="5">
        <v>11</v>
      </c>
      <c r="B16" s="1" t="s">
        <v>35</v>
      </c>
      <c r="C16" s="8" t="s">
        <v>41</v>
      </c>
      <c r="D16" s="1" t="s">
        <v>41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J16" s="8">
        <v>2000</v>
      </c>
      <c r="K16" s="8">
        <v>2000</v>
      </c>
      <c r="L16" s="8">
        <v>2000</v>
      </c>
    </row>
    <row r="17" spans="1:15" x14ac:dyDescent="0.3">
      <c r="A17" s="5">
        <v>12</v>
      </c>
      <c r="B17" s="1" t="s">
        <v>20</v>
      </c>
      <c r="C17" s="8">
        <v>2000</v>
      </c>
      <c r="D17" s="8">
        <v>2000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  <c r="K17" s="8">
        <v>2000</v>
      </c>
      <c r="L17" s="8">
        <v>2000</v>
      </c>
    </row>
    <row r="18" spans="1:15" x14ac:dyDescent="0.3">
      <c r="A18" s="5">
        <v>13</v>
      </c>
      <c r="B18" s="1" t="s">
        <v>44</v>
      </c>
      <c r="C18" s="17"/>
      <c r="D18" s="1" t="s">
        <v>41</v>
      </c>
      <c r="E18" s="1" t="s">
        <v>41</v>
      </c>
      <c r="F18" s="1" t="s">
        <v>41</v>
      </c>
      <c r="G18" s="1" t="s">
        <v>41</v>
      </c>
      <c r="H18" s="8">
        <v>1000</v>
      </c>
      <c r="I18" s="8">
        <v>1000</v>
      </c>
      <c r="J18" s="8">
        <v>1000</v>
      </c>
      <c r="K18" s="8">
        <v>1000</v>
      </c>
    </row>
    <row r="19" spans="1:15" x14ac:dyDescent="0.3">
      <c r="A19" s="5">
        <v>14</v>
      </c>
      <c r="B19" s="1" t="s">
        <v>18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  <c r="L19" s="8">
        <v>2000</v>
      </c>
    </row>
    <row r="20" spans="1:15" x14ac:dyDescent="0.3">
      <c r="A20" s="5">
        <v>15</v>
      </c>
      <c r="B20" s="1" t="s">
        <v>17</v>
      </c>
      <c r="C20" s="8">
        <v>2000</v>
      </c>
      <c r="D20" s="8">
        <v>2000</v>
      </c>
      <c r="E20" s="8">
        <v>2000</v>
      </c>
      <c r="F20" s="8">
        <v>2000</v>
      </c>
      <c r="G20" s="8">
        <v>2000</v>
      </c>
      <c r="H20" s="8">
        <v>2000</v>
      </c>
      <c r="I20" s="8">
        <v>2000</v>
      </c>
      <c r="J20" s="8">
        <v>2000</v>
      </c>
      <c r="K20" s="8">
        <v>2000</v>
      </c>
      <c r="L20" s="8">
        <v>2000</v>
      </c>
    </row>
    <row r="21" spans="1:15" x14ac:dyDescent="0.3">
      <c r="A21" s="5">
        <v>16</v>
      </c>
      <c r="B21" s="1" t="s">
        <v>37</v>
      </c>
      <c r="C21" s="8" t="s">
        <v>41</v>
      </c>
      <c r="D21" s="1" t="s">
        <v>41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  <c r="K21" s="8">
        <v>2000</v>
      </c>
      <c r="L21" s="8">
        <v>2000</v>
      </c>
      <c r="M21" s="8">
        <v>2000</v>
      </c>
    </row>
    <row r="22" spans="1:15" x14ac:dyDescent="0.3">
      <c r="A22" s="5">
        <v>17</v>
      </c>
      <c r="B22" s="1" t="s">
        <v>22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  <c r="I22" s="8">
        <v>2000</v>
      </c>
      <c r="J22" s="8">
        <v>2000</v>
      </c>
      <c r="K22" s="8">
        <v>2000</v>
      </c>
      <c r="L22" s="8">
        <v>2000</v>
      </c>
    </row>
    <row r="23" spans="1:15" x14ac:dyDescent="0.3">
      <c r="A23" s="5">
        <v>18</v>
      </c>
      <c r="B23" s="1" t="s">
        <v>16</v>
      </c>
      <c r="C23" s="8">
        <v>1000</v>
      </c>
      <c r="D23" s="8">
        <v>2000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  <c r="K23" s="8">
        <v>2000</v>
      </c>
      <c r="L23" s="8">
        <v>2000</v>
      </c>
    </row>
    <row r="24" spans="1:15" x14ac:dyDescent="0.3">
      <c r="A24" s="5">
        <v>19</v>
      </c>
      <c r="B24" s="1" t="s">
        <v>39</v>
      </c>
      <c r="C24" s="8">
        <v>2000</v>
      </c>
      <c r="D24" s="1" t="s">
        <v>41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8">
        <v>2000</v>
      </c>
    </row>
    <row r="25" spans="1:15" x14ac:dyDescent="0.3">
      <c r="A25" s="10">
        <v>20</v>
      </c>
      <c r="B25" s="1" t="s">
        <v>45</v>
      </c>
      <c r="D25" s="1" t="s">
        <v>41</v>
      </c>
      <c r="E25" s="1" t="s">
        <v>41</v>
      </c>
      <c r="F25" s="1" t="s">
        <v>41</v>
      </c>
      <c r="G25" s="1" t="s">
        <v>41</v>
      </c>
      <c r="H25" s="1" t="s">
        <v>41</v>
      </c>
      <c r="I25" s="1" t="s">
        <v>41</v>
      </c>
      <c r="J25" s="1" t="s">
        <v>41</v>
      </c>
      <c r="K25" s="1" t="s">
        <v>41</v>
      </c>
      <c r="L25" s="8">
        <v>2000</v>
      </c>
    </row>
    <row r="26" spans="1:15" x14ac:dyDescent="0.3">
      <c r="A26" s="18" t="s">
        <v>26</v>
      </c>
      <c r="B26" s="19"/>
      <c r="C26" s="14">
        <f>SUM(Tableau132[december 2025])</f>
        <v>28000</v>
      </c>
      <c r="D26" s="9">
        <f>SUM(Tableau132[janvier])</f>
        <v>27000</v>
      </c>
      <c r="E26" s="9">
        <f>SUM(Tableau132[Février])</f>
        <v>33000</v>
      </c>
      <c r="F26" s="9">
        <f>SUM(Tableau132[Mars])</f>
        <v>35000</v>
      </c>
      <c r="G26" s="9">
        <f>SUM(Tableau132[Avril])</f>
        <v>35000</v>
      </c>
      <c r="H26" s="9">
        <f>SUM(Tableau132[Mai])</f>
        <v>36000</v>
      </c>
      <c r="I26" s="9">
        <f>SUM(Tableau132[Juin])</f>
        <v>35000</v>
      </c>
      <c r="J26" s="9">
        <f>SUM(Tableau132[Juillet])</f>
        <v>35000</v>
      </c>
      <c r="K26" s="9">
        <f>SUM(Tableau132[[Août ]])</f>
        <v>33000</v>
      </c>
      <c r="L26" s="9">
        <f>SUM(Tableau132[Septembre])</f>
        <v>34000</v>
      </c>
      <c r="M26" s="9">
        <f>SUM(Tableau132[Octobre])</f>
        <v>4000</v>
      </c>
      <c r="N26" s="9">
        <f>SUM(Tableau132[Novembre])</f>
        <v>2000</v>
      </c>
      <c r="O26" s="9">
        <f>SUM(Tableau132[Décembre])</f>
        <v>0</v>
      </c>
    </row>
    <row r="27" spans="1:15" x14ac:dyDescent="0.3">
      <c r="A27" s="18" t="s">
        <v>29</v>
      </c>
      <c r="B27" s="19"/>
      <c r="C27" s="14">
        <v>7</v>
      </c>
      <c r="D27" s="9">
        <v>9</v>
      </c>
      <c r="E27" s="9">
        <v>18</v>
      </c>
      <c r="F27" s="9">
        <v>19</v>
      </c>
      <c r="G27" s="9">
        <v>18</v>
      </c>
      <c r="H27" s="9">
        <v>18</v>
      </c>
      <c r="I27" s="9">
        <v>18</v>
      </c>
      <c r="J27" s="9">
        <v>9</v>
      </c>
      <c r="K27" s="9">
        <v>9</v>
      </c>
      <c r="L27" s="9">
        <v>9</v>
      </c>
      <c r="M27" s="9"/>
      <c r="N27" s="9"/>
      <c r="O27" s="9"/>
    </row>
    <row r="28" spans="1:15" x14ac:dyDescent="0.3">
      <c r="A28" s="18" t="s">
        <v>30</v>
      </c>
      <c r="B28" s="19"/>
      <c r="C28" s="14"/>
      <c r="D28" s="9">
        <v>2</v>
      </c>
      <c r="E28" s="9">
        <v>4</v>
      </c>
      <c r="F28" s="9">
        <v>3</v>
      </c>
      <c r="G28" s="9">
        <v>4</v>
      </c>
      <c r="H28" s="9">
        <v>4</v>
      </c>
      <c r="I28" s="9">
        <v>6</v>
      </c>
      <c r="J28" s="9">
        <v>4</v>
      </c>
      <c r="K28" s="9">
        <v>4</v>
      </c>
      <c r="L28" s="9">
        <v>4</v>
      </c>
      <c r="M28" s="9"/>
      <c r="N28" s="9"/>
      <c r="O28" s="9"/>
    </row>
    <row r="29" spans="1:15" x14ac:dyDescent="0.3">
      <c r="A29" s="18" t="s">
        <v>40</v>
      </c>
      <c r="B29" s="19"/>
      <c r="C29" s="9">
        <f>((1650 * C27) + 3600)</f>
        <v>15150</v>
      </c>
      <c r="D29" s="9">
        <f>((1650 * D27) + (2050 * D28))</f>
        <v>18950</v>
      </c>
      <c r="E29" s="9">
        <f>((1650 * E27) + (2050 * E28))</f>
        <v>37900</v>
      </c>
      <c r="F29" s="9">
        <f>((1700 * F27) + (2050 * F28))</f>
        <v>38450</v>
      </c>
      <c r="G29" s="9">
        <f t="shared" ref="G29:O29" si="0">((1700 * G27) + (2050 * G28))</f>
        <v>38800</v>
      </c>
      <c r="H29" s="9">
        <f t="shared" si="0"/>
        <v>38800</v>
      </c>
      <c r="I29" s="9">
        <f t="shared" si="0"/>
        <v>42900</v>
      </c>
      <c r="J29" s="9">
        <f t="shared" si="0"/>
        <v>23500</v>
      </c>
      <c r="K29" s="9">
        <f t="shared" si="0"/>
        <v>23500</v>
      </c>
      <c r="L29" s="9">
        <f t="shared" si="0"/>
        <v>23500</v>
      </c>
      <c r="M29" s="9">
        <f t="shared" si="0"/>
        <v>0</v>
      </c>
      <c r="N29" s="9">
        <f t="shared" si="0"/>
        <v>0</v>
      </c>
      <c r="O29" s="9">
        <f t="shared" si="0"/>
        <v>0</v>
      </c>
    </row>
    <row r="30" spans="1:15" x14ac:dyDescent="0.3">
      <c r="A30" s="20" t="s">
        <v>27</v>
      </c>
      <c r="B30" s="21"/>
      <c r="C30" s="13">
        <f t="shared" ref="C30:O30" si="1">(C26 - C29)</f>
        <v>12850</v>
      </c>
      <c r="D30" s="9">
        <f t="shared" si="1"/>
        <v>8050</v>
      </c>
      <c r="E30" s="9">
        <f t="shared" si="1"/>
        <v>-4900</v>
      </c>
      <c r="F30" s="9">
        <f t="shared" si="1"/>
        <v>-3450</v>
      </c>
      <c r="G30" s="9">
        <f t="shared" si="1"/>
        <v>-3800</v>
      </c>
      <c r="H30" s="9">
        <f t="shared" si="1"/>
        <v>-2800</v>
      </c>
      <c r="I30" s="9">
        <f t="shared" si="1"/>
        <v>-7900</v>
      </c>
      <c r="J30" s="9">
        <f t="shared" si="1"/>
        <v>11500</v>
      </c>
      <c r="K30" s="9">
        <f t="shared" si="1"/>
        <v>9500</v>
      </c>
      <c r="L30" s="9">
        <f t="shared" si="1"/>
        <v>10500</v>
      </c>
      <c r="M30" s="9">
        <f t="shared" si="1"/>
        <v>4000</v>
      </c>
      <c r="N30" s="9">
        <f t="shared" si="1"/>
        <v>2000</v>
      </c>
      <c r="O30" s="9">
        <f t="shared" si="1"/>
        <v>0</v>
      </c>
    </row>
  </sheetData>
  <mergeCells count="10">
    <mergeCell ref="A27:B27"/>
    <mergeCell ref="A28:B28"/>
    <mergeCell ref="A29:B29"/>
    <mergeCell ref="A30:B30"/>
    <mergeCell ref="Q10:R10"/>
    <mergeCell ref="Q11:R11"/>
    <mergeCell ref="Q13:R13"/>
    <mergeCell ref="Q14:R14"/>
    <mergeCell ref="Q15:R15"/>
    <mergeCell ref="A26:B2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BONBONNE D'EAU 2026</vt:lpstr>
      <vt:lpstr>NEW 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2026-09-14T09:18:28Z</dcterms:modified>
</cp:coreProperties>
</file>