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0DB4341-091F-47CD-B5E7-9D45F0B44FC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alendrier" sheetId="1" r:id="rId1"/>
    <sheet name="Livrables" sheetId="2" r:id="rId2"/>
    <sheet name="Validations" sheetId="3" r:id="rId3"/>
    <sheet name="Périmètre" sheetId="4" r:id="rId4"/>
    <sheet name="Règles" sheetId="7" r:id="rId5"/>
  </sheets>
  <definedNames>
    <definedName name="_xlnm._FilterDatabase" localSheetId="1" hidden="1">Livrables!$A$4:$J$43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" i="4" l="1"/>
  <c r="C15" i="4" s="1"/>
  <c r="C11" i="4"/>
  <c r="E10" i="4"/>
  <c r="E9" i="4"/>
  <c r="E8" i="4"/>
  <c r="E7" i="4"/>
  <c r="E6" i="4"/>
  <c r="E5" i="4"/>
  <c r="E11" i="4" s="1"/>
  <c r="C14" i="4" s="1"/>
  <c r="C13" i="3"/>
  <c r="C12" i="3"/>
  <c r="C11" i="3"/>
  <c r="C10" i="3"/>
  <c r="C9" i="3"/>
  <c r="C8" i="3"/>
  <c r="C7" i="3"/>
  <c r="C6" i="3"/>
  <c r="C5" i="3"/>
  <c r="G50" i="2"/>
  <c r="G49" i="2"/>
  <c r="G48" i="2"/>
  <c r="G47" i="2"/>
  <c r="G46" i="2"/>
  <c r="G51" i="2" s="1"/>
  <c r="G52" i="2" s="1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K8" i="1"/>
  <c r="J8" i="1"/>
  <c r="C8" i="1"/>
  <c r="K7" i="1"/>
  <c r="J7" i="1"/>
  <c r="I7" i="1"/>
  <c r="I8" i="1" s="1"/>
  <c r="H7" i="1"/>
  <c r="H8" i="1" s="1"/>
  <c r="G7" i="1"/>
  <c r="G8" i="1" s="1"/>
  <c r="F7" i="1"/>
  <c r="F8" i="1" s="1"/>
  <c r="E7" i="1"/>
  <c r="E8" i="1" s="1"/>
  <c r="D7" i="1"/>
  <c r="D8" i="1" s="1"/>
  <c r="C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3" authorId="0" shapeId="0" xr:uid="{00000000-0006-0000-0000-000001000000}">
      <text>
        <r>
          <rPr>
            <sz val="10"/>
            <rFont val="Arial"/>
            <family val="2"/>
          </rPr>
          <t>Hypothèse : démarrage le lundi 21/09/2026. Modifier cette date décale toutes les dates du classeur (Calendrier, Livrables, Validations, Décisions).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3" authorId="0" shapeId="0" xr:uid="{00000000-0006-0000-0300-000001000000}">
      <text>
        <r>
          <rPr>
            <sz val="10"/>
            <rFont val="Arial"/>
            <family val="2"/>
          </rPr>
          <t>Hypothèse : le design system démarre en S3 ; les maquettes UI s'étalent de S3 à S8 (S1–S2 = cadrage, wireframes et direction visuelle ; S9 = tampon).</t>
        </r>
      </text>
    </comment>
  </commentList>
</comments>
</file>

<file path=xl/sharedStrings.xml><?xml version="1.0" encoding="utf-8"?>
<sst xmlns="http://schemas.openxmlformats.org/spreadsheetml/2006/main" count="461" uniqueCount="227">
  <si>
    <t>Planning design des interfaces ECU — calendrier</t>
  </si>
  <si>
    <t>Démarrage (lundi S1)</t>
  </si>
  <si>
    <t>Modifiez la cellule jaune pour décaler tout le planning : toutes les dates des autres onglets se recalculent.</t>
  </si>
  <si>
    <t>Piste</t>
  </si>
  <si>
    <t>Activité</t>
  </si>
  <si>
    <t>Début de semaine (lundi)</t>
  </si>
  <si>
    <t>Fin de semaine (vendredi)</t>
  </si>
  <si>
    <t>UX</t>
  </si>
  <si>
    <t>Cadrage, inventaire des écrans, flows</t>
  </si>
  <si>
    <t>Wireframes V1</t>
  </si>
  <si>
    <t>Wireframes V2</t>
  </si>
  <si>
    <t>Wireframes V3</t>
  </si>
  <si>
    <t>Wireframes V4</t>
  </si>
  <si>
    <t>Wireframes V5</t>
  </si>
  <si>
    <t>Wireframes V6 + états transverses</t>
  </si>
  <si>
    <t>Revue de cohérence globale</t>
  </si>
  <si>
    <t>Tests utilisateurs n°1 (V1) et n°2 (V2/V3)</t>
  </si>
  <si>
    <t>UI</t>
  </si>
  <si>
    <t>Benchmark, moodboard</t>
  </si>
  <si>
    <t>Direction visuelle (2 pistes) + pictos locaux</t>
  </si>
  <si>
    <t>Design system v1 + composants clés</t>
  </si>
  <si>
    <t>Maquettes UI V1 (partie 1 puis partie 2) + prototype</t>
  </si>
  <si>
    <t>Maquettes UI V2 + corrections V1</t>
  </si>
  <si>
    <t>Maquettes UI V3</t>
  </si>
  <si>
    <t>Maquettes UI V4</t>
  </si>
  <si>
    <t>Maquettes UI V5 + V6</t>
  </si>
  <si>
    <t>Transverse</t>
  </si>
  <si>
    <t>Handoff dev (annotations, specs) V1 → V6</t>
  </si>
  <si>
    <t>Recette, accessibilité, documentation, passation</t>
  </si>
  <si>
    <t>Jalons</t>
  </si>
  <si>
    <t>Validations (vendredi de chaque semaine)</t>
  </si>
  <si>
    <t>◆ G0</t>
  </si>
  <si>
    <t>◆ G1</t>
  </si>
  <si>
    <t>◆ G2</t>
  </si>
  <si>
    <t>◆ G3</t>
  </si>
  <si>
    <t>◆ G4</t>
  </si>
  <si>
    <t>◆ G5</t>
  </si>
  <si>
    <t>◆ G6</t>
  </si>
  <si>
    <t>◆ G7</t>
  </si>
  <si>
    <t>◆ G8</t>
  </si>
  <si>
    <t>Légende</t>
  </si>
  <si>
    <t>Jalon</t>
  </si>
  <si>
    <t>Saisie</t>
  </si>
  <si>
    <t>Cellules jaunes / texte bleu = à modifier (date de démarrage, statuts, décisions, dates de validation). Le reste est calculé.</t>
  </si>
  <si>
    <t>Livrables par semaine</t>
  </si>
  <si>
    <t>La date de livraison se calcule à partir de la semaine et de la date de démarrage (onglet Calendrier). Statut : liste déroulante.</t>
  </si>
  <si>
    <t>ID</t>
  </si>
  <si>
    <t>Sem.</t>
  </si>
  <si>
    <t>Date de livraison</t>
  </si>
  <si>
    <t>Release</t>
  </si>
  <si>
    <t>Livrable</t>
  </si>
  <si>
    <t>Responsable</t>
  </si>
  <si>
    <t>Statut</t>
  </si>
  <si>
    <t>Commentaires</t>
  </si>
  <si>
    <t>L-01</t>
  </si>
  <si>
    <t>Transv.</t>
  </si>
  <si>
    <t>Inventaire exhaustif des écrans (ID, module, release, persona, règles RG liées)</t>
  </si>
  <si>
    <t>Lead design</t>
  </si>
  <si>
    <t>G0</t>
  </si>
  <si>
    <t>À faire</t>
  </si>
  <si>
    <t>L-02</t>
  </si>
  <si>
    <t>Arborescence et plan de navigation</t>
  </si>
  <si>
    <t>L-03</t>
  </si>
  <si>
    <t>User flows principaux : onboarding, saisie rapide (1–2 taps), transfert entre comptes, budget → alerte</t>
  </si>
  <si>
    <t>L-04</t>
  </si>
  <si>
    <t>Moodboard et benchmark (apps de finance perso, mobile money)</t>
  </si>
  <si>
    <t>Designer UI</t>
  </si>
  <si>
    <t>L-05</t>
  </si>
  <si>
    <t>Structure Figma (pages par release, nommage, accès)</t>
  </si>
  <si>
    <t>L-06</t>
  </si>
  <si>
    <t>Compte rendu de l'atelier « décisions ouvertes » (onglet Décisions)</t>
  </si>
  <si>
    <t>PO</t>
  </si>
  <si>
    <t>L-07</t>
  </si>
  <si>
    <t>V1</t>
  </si>
  <si>
    <t>Wireframes basse fidélité V1 (≈ 35–40 écrans) : onboarding, comptes, transactions, budget, dashboard, rapport par catégorie, sécurité, notifications, paramètres</t>
  </si>
  <si>
    <t>G1</t>
  </si>
  <si>
    <t>L-08</t>
  </si>
  <si>
    <t>2 pistes de direction visuelle (palette, typo, ton, iconographie)</t>
  </si>
  <si>
    <t>L-09</t>
  </si>
  <si>
    <t>Premiers pictos de catégories locales (moto-taxi, tontine, envoi à la famille)</t>
  </si>
  <si>
    <t>L-10</t>
  </si>
  <si>
    <t>Design system v1 : couleurs (seuils d'alerte orange/rouge), typographie, grille, iconographie</t>
  </si>
  <si>
    <t>G2</t>
  </si>
  <si>
    <t>L-11</t>
  </si>
  <si>
    <t>Composants clés : champ montant + calculatrice en overlay, carte de compte + badge devise, barres de progression, badges (solde négatif, prévu, compte archivé), indicateur de conversion indicative, toasts/notifications, mode confidentialité</t>
  </si>
  <si>
    <t>L-12</t>
  </si>
  <si>
    <t>Maquettes UI V1 — partie 1 : onboarding, comptes, transactions</t>
  </si>
  <si>
    <t>L-13</t>
  </si>
  <si>
    <t>V2</t>
  </si>
  <si>
    <t>L-14</t>
  </si>
  <si>
    <t>Maquettes UI V1 — partie 2 : budget, dashboard, rapports, centre de notifications, sécurité (PIN/biométrie, Mon compte)</t>
  </si>
  <si>
    <t>G3</t>
  </si>
  <si>
    <t>L-15</t>
  </si>
  <si>
    <t>Prototype cliquable V1</t>
  </si>
  <si>
    <t>L-16</t>
  </si>
  <si>
    <t>Tests utilisateurs V1 (5 personnes, profils Amina/Kevin) + synthèse des retours</t>
  </si>
  <si>
    <t>L-17</t>
  </si>
  <si>
    <t>Annotations et spécifications de handoff V1</t>
  </si>
  <si>
    <t>L-18</t>
  </si>
  <si>
    <t>V3</t>
  </si>
  <si>
    <t>L-19</t>
  </si>
  <si>
    <t>Maquettes UI V2 : épargne flexible, objectifs, tontine, budget suggéré (« Pourquoi cette suggestion ? »), duplication de budget, récurrences, questionnaire de profil, rappels</t>
  </si>
  <si>
    <t>G4</t>
  </si>
  <si>
    <t>L-20</t>
  </si>
  <si>
    <t>Corrections V1 issues des tests utilisateurs</t>
  </si>
  <si>
    <t>L-21</t>
  </si>
  <si>
    <t>V4</t>
  </si>
  <si>
    <t>L-22</t>
  </si>
  <si>
    <t>Annotations et spécifications de handoff V2</t>
  </si>
  <si>
    <t>L-23</t>
  </si>
  <si>
    <t>Maquettes UI V3 : coach financier, bibliothèque de contenus, contenu contextuel, « Puis-je me le permettre ? », alertes enrichies, encouragements et jalons, préférences de notifications, sauvegarde/restauration, mode confidentialité</t>
  </si>
  <si>
    <t>G5</t>
  </si>
  <si>
    <t>L-24</t>
  </si>
  <si>
    <t>V5</t>
  </si>
  <si>
    <t>L-25</t>
  </si>
  <si>
    <t>Annotations et spécifications de handoff V3</t>
  </si>
  <si>
    <t>L-26</t>
  </si>
  <si>
    <t>Maquettes UI V4 : crédits (liste, détail + échéancier, formulaire, remboursement, alerte d'échéance) et patrimoine (valeur nette, actifs/passifs, graphique mensuel)</t>
  </si>
  <si>
    <t>G6</t>
  </si>
  <si>
    <t>L-27</t>
  </si>
  <si>
    <t>Vue avancée masquée par défaut pour le profil Novice + option dans les réglages</t>
  </si>
  <si>
    <t>L-28</t>
  </si>
  <si>
    <t>V6</t>
  </si>
  <si>
    <t>Wireframes V6 + états transverses (vide, chargement, erreur, hors ligne)</t>
  </si>
  <si>
    <t>L-29</t>
  </si>
  <si>
    <t>V2/V3</t>
  </si>
  <si>
    <t>Test utilisateurs n°2 (prototype V2/V3) + synthèse</t>
  </si>
  <si>
    <t>L-30</t>
  </si>
  <si>
    <t>Annotations et spécifications de handoff V4</t>
  </si>
  <si>
    <t>L-31</t>
  </si>
  <si>
    <t>Maquettes UI V5 : comparaisons multi-mois, exports, indicateurs avancés + infobulles, personnalisation du dashboard, bilan mensuel, score de santé + « Comment ce score est calculé », vue multi-objectifs, simulateur de crédit, tendance du patrimoine, tags</t>
  </si>
  <si>
    <t>G7</t>
  </si>
  <si>
    <t>L-32</t>
  </si>
  <si>
    <t>Maquettes UI V6 : suppression de compte (double confirmation), ajustement de solde, changement de devise principale avec avertissement</t>
  </si>
  <si>
    <t>L-33</t>
  </si>
  <si>
    <t>Revue de cohérence globale (navigation, libellés, composants)</t>
  </si>
  <si>
    <t>L-34</t>
  </si>
  <si>
    <t>V5/V6</t>
  </si>
  <si>
    <t>Annotations et spécifications de handoff V5/V6</t>
  </si>
  <si>
    <t>L-35</t>
  </si>
  <si>
    <t>Audit d'accessibilité (contraste, tailles de police) et corrections</t>
  </si>
  <si>
    <t>G8</t>
  </si>
  <si>
    <t>L-36</t>
  </si>
  <si>
    <t>Prototype bout-en-bout V1 → V6</t>
  </si>
  <si>
    <t>L-37</t>
  </si>
  <si>
    <t>Guide du design system et changelog</t>
  </si>
  <si>
    <t>L-38</t>
  </si>
  <si>
    <t>Atelier de passation à l'équipe de développement</t>
  </si>
  <si>
    <t>L-39</t>
  </si>
  <si>
    <t>Corrections finales et clôture</t>
  </si>
  <si>
    <t>Synthèse d'avancement</t>
  </si>
  <si>
    <t>En cours</t>
  </si>
  <si>
    <t>Livré</t>
  </si>
  <si>
    <t>Validé</t>
  </si>
  <si>
    <t>Bloqué</t>
  </si>
  <si>
    <t>Total livrables</t>
  </si>
  <si>
    <t>% validé</t>
  </si>
  <si>
    <t>Jalons de validation</t>
  </si>
  <si>
    <t>Règle : retours consolidés par un seul interlocuteur en 48 h ouvrées maximum ; sans réponse, le livrable est considéré comme validé (à convenir).</t>
  </si>
  <si>
    <t>Date prévue</t>
  </si>
  <si>
    <t>Ce qui est validé</t>
  </si>
  <si>
    <t>Valideurs</t>
  </si>
  <si>
    <t>Date de validation effective</t>
  </si>
  <si>
    <t>Inventaire des écrans, flows, décisions ouvertes</t>
  </si>
  <si>
    <t>PO, lead design, référent tech</t>
  </si>
  <si>
    <t>Wireframes V1, direction visuelle</t>
  </si>
  <si>
    <t>PO, lead design, sponsor métier</t>
  </si>
  <si>
    <t>Design system v1 + premières maquettes V1</t>
  </si>
  <si>
    <t>UI V1 + retours de tests → design freeze et handoff V1</t>
  </si>
  <si>
    <t>PO, référent tech</t>
  </si>
  <si>
    <t>Maquettes V2 + annotations dev</t>
  </si>
  <si>
    <t>Maquettes V3 + annotations dev</t>
  </si>
  <si>
    <t>Maquettes V4 + annotations dev</t>
  </si>
  <si>
    <t>Maquettes V5/V6 + annotations dev</t>
  </si>
  <si>
    <t>Cohérence globale, accessibilité, documentation → clôture</t>
  </si>
  <si>
    <t>PO, sponsor métier</t>
  </si>
  <si>
    <t>Écart de délai : une date de validation effective postérieure à la date prévue apparaît en rouge.</t>
  </si>
  <si>
    <t>Périmètre estimé par release (nombre d'écrans)</t>
  </si>
  <si>
    <t>Estimations initiales à confirmer à l'issue de G0 (inventaire exhaustif des écrans). Cellules bleues = hypothèses modifiables.</t>
  </si>
  <si>
    <t>Écrans clés</t>
  </si>
  <si>
    <t>Min.</t>
  </si>
  <si>
    <t>Max.</t>
  </si>
  <si>
    <t>Moyenne</t>
  </si>
  <si>
    <t>Semaine de handoff</t>
  </si>
  <si>
    <t>Onboarding, comptes, saisie/historique, budget, dashboard, rapports, sécurité, notifications</t>
  </si>
  <si>
    <t>S4 (G3)</t>
  </si>
  <si>
    <t>Épargne, tontine, budget suggéré, récurrences, questionnaire</t>
  </si>
  <si>
    <t>S5 (G4)</t>
  </si>
  <si>
    <t>Coach, contenus, « Puis-je me le permettre ? », préférences, sauvegarde</t>
  </si>
  <si>
    <t>S6 (G5)</t>
  </si>
  <si>
    <t>Crédits, patrimoine</t>
  </si>
  <si>
    <t>S7 (G6)</t>
  </si>
  <si>
    <t>Analyses avancées, exports, score, simulateur, tags</t>
  </si>
  <si>
    <t>S8 (G7)</t>
  </si>
  <si>
    <t>Suppression de compte, ajustement de solde, changement de devise</t>
  </si>
  <si>
    <t>Total</t>
  </si>
  <si>
    <t>Semaines de production UI (S3 à S8)</t>
  </si>
  <si>
    <t>Rythme moyen requis (écrans UI par semaine)</t>
  </si>
  <si>
    <t>Rythme maximal requis (base : total max.)</t>
  </si>
  <si>
    <t>Rituels, règles de collaboration et Definition of Done</t>
  </si>
  <si>
    <t>Rituels</t>
  </si>
  <si>
    <t>Rituel</t>
  </si>
  <si>
    <t>Fréquence</t>
  </si>
  <si>
    <t>Durée</t>
  </si>
  <si>
    <t>Objectif</t>
  </si>
  <si>
    <t>Planning de la semaine</t>
  </si>
  <si>
    <t>Lundi</t>
  </si>
  <si>
    <t>30 min</t>
  </si>
  <si>
    <t>Fixer les objectifs de la semaine et lever les blocages</t>
  </si>
  <si>
    <t>Revue intermédiaire</t>
  </si>
  <si>
    <t>Mercredi</t>
  </si>
  <si>
    <t>45 min</t>
  </si>
  <si>
    <t>Détecter tôt les écarts, éviter les mauvaises surprises (référent tech invité)</t>
  </si>
  <si>
    <t>Démo et validation du jalon</t>
  </si>
  <si>
    <t>Vendredi</t>
  </si>
  <si>
    <t>1 h</t>
  </si>
  <si>
    <t>Valider ou refuser les livrables de la semaine (valideurs du jalon)</t>
  </si>
  <si>
    <t>Règles de collaboration</t>
  </si>
  <si>
    <t>• Retours consolidés par un seul interlocuteur, en 48 h ouvrées maximum ; sans réponse, le livrable est considéré comme validé (à convenir).</t>
  </si>
  <si>
    <t>• Après validation, toute modification passe par un journal des changements ; les demandes hors release vont dans un backlog « V+ ».</t>
  </si>
  <si>
    <t>• Le référent technique participe aux revues dès S2, pour détecter tôt les problèmes de faisabilité.</t>
  </si>
  <si>
    <t>Definition of Done d'un écran</t>
  </si>
  <si>
    <t>☐ États nominal, vide, chargement, erreur et connexion faible.</t>
  </si>
  <si>
    <t>☐ Gestion des montants longs, du mode confidentialité et des textes extensibles (traductions prévues en V6).</t>
  </si>
  <si>
    <t>☐ Règles de gestion référencées dans les annotations (ex. RG-CPT-03).</t>
  </si>
  <si>
    <t>☐ Uniquement des composants du design system.</t>
  </si>
  <si>
    <t>☐ Contraste conforme.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</si>
</sst>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S0"/>
    <numFmt numFmtId="165" formatCode="dd/mm"/>
    <numFmt numFmtId="166" formatCode="0.0"/>
  </numFmts>
  <fonts count="9" x14ac:knownFonts="1">
    <font>
      <sz val="11"/>
      <color theme="1"/>
      <name val="Calibri"/>
      <family val="2"/>
      <charset val="1"/>
    </font>
    <font>
      <b/>
      <sz val="14"/>
      <color rgb="FF1F3A5F"/>
      <name val="Arial"/>
      <charset val="1"/>
    </font>
    <font>
      <b/>
      <sz val="10"/>
      <name val="Arial"/>
      <charset val="1"/>
    </font>
    <font>
      <b/>
      <sz val="10"/>
      <color rgb="FF0000FF"/>
      <name val="Arial"/>
      <charset val="1"/>
    </font>
    <font>
      <i/>
      <sz val="9"/>
      <color rgb="FF595959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sz val="10"/>
      <name val="Arial"/>
      <family val="2"/>
    </font>
    <font>
      <sz val="10"/>
      <color rgb="FF008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A5F"/>
        <bgColor rgb="FF333333"/>
      </patternFill>
    </fill>
    <fill>
      <patternFill patternType="solid">
        <fgColor rgb="FFF2F2F2"/>
        <bgColor rgb="FFDDEBF7"/>
      </patternFill>
    </fill>
    <fill>
      <patternFill patternType="solid">
        <fgColor rgb="FF2E75B6"/>
        <bgColor rgb="FF0066CC"/>
      </patternFill>
    </fill>
    <fill>
      <patternFill patternType="solid">
        <fgColor rgb="FFED7D31"/>
        <bgColor rgb="FFFF8080"/>
      </patternFill>
    </fill>
    <fill>
      <patternFill patternType="solid">
        <fgColor rgb="FF70AD47"/>
        <bgColor rgb="FF3399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14" fontId="3" fillId="2" borderId="1" xfId="0" applyNumberFormat="1" applyFont="1" applyFill="1" applyBorder="1" applyAlignment="1">
      <alignment horizontal="left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/>
    <xf numFmtId="0" fontId="0" fillId="0" borderId="1" xfId="0" applyBorder="1"/>
    <xf numFmtId="0" fontId="0" fillId="6" borderId="1" xfId="0" applyFill="1" applyBorder="1"/>
    <xf numFmtId="0" fontId="0" fillId="7" borderId="1" xfId="0" applyFill="1" applyBorder="1"/>
    <xf numFmtId="0" fontId="2" fillId="0" borderId="1" xfId="0" applyFont="1" applyBorder="1"/>
    <xf numFmtId="0" fontId="5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/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>
          <bgColor rgb="FFFFC7CE"/>
        </patternFill>
      </fill>
    </dxf>
    <dxf>
      <font>
        <color rgb="FF9C0006"/>
        <name val="Arial"/>
        <charset val="1"/>
      </font>
      <fill>
        <patternFill>
          <bgColor rgb="FFFFC7CE"/>
        </patternFill>
      </fill>
    </dxf>
    <dxf>
      <font>
        <color rgb="FF9C5700"/>
        <name val="Arial"/>
        <charset val="1"/>
      </font>
      <fill>
        <patternFill>
          <bgColor rgb="FFFFEB9C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FC7CE"/>
        </patternFill>
      </fill>
    </dxf>
    <dxf>
      <font>
        <color rgb="FF9C5700"/>
        <name val="Arial"/>
        <charset val="1"/>
      </font>
      <fill>
        <patternFill>
          <bgColor rgb="FFFFEB9C"/>
        </patternFill>
      </fill>
    </dxf>
    <dxf>
      <fill>
        <patternFill>
          <bgColor rgb="FFDDEBF7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2E75B6"/>
      <rgbColor rgb="FF33CCCC"/>
      <rgbColor rgb="FF99CC00"/>
      <rgbColor rgb="FFFFCC00"/>
      <rgbColor rgb="FFFF9900"/>
      <rgbColor rgb="FFED7D31"/>
      <rgbColor rgb="FF595959"/>
      <rgbColor rgb="FF70AD47"/>
      <rgbColor rgb="FF1F3A5F"/>
      <rgbColor rgb="FF339966"/>
      <rgbColor rgb="FF0061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showGridLines="0" tabSelected="1" zoomScaleNormal="100" workbookViewId="0">
      <pane xSplit="2" ySplit="8" topLeftCell="C13" activePane="bottomRight" state="frozen"/>
      <selection pane="topRight" activeCell="C1" sqref="C1"/>
      <selection pane="bottomLeft" activeCell="A9" sqref="A9"/>
      <selection pane="bottomRight" activeCell="E19" sqref="E19"/>
    </sheetView>
  </sheetViews>
  <sheetFormatPr baseColWidth="10" defaultColWidth="8.6640625" defaultRowHeight="14.4" x14ac:dyDescent="0.3"/>
  <cols>
    <col min="1" max="1" width="22" customWidth="1"/>
    <col min="2" max="2" width="56" customWidth="1"/>
    <col min="3" max="11" width="11" customWidth="1"/>
  </cols>
  <sheetData>
    <row r="1" spans="1:11" ht="17.399999999999999" x14ac:dyDescent="0.3">
      <c r="A1" s="2" t="s">
        <v>0</v>
      </c>
    </row>
    <row r="3" spans="1:11" x14ac:dyDescent="0.3">
      <c r="A3" s="3" t="s">
        <v>1</v>
      </c>
      <c r="B3" s="4">
        <v>46286</v>
      </c>
    </row>
    <row r="4" spans="1:11" x14ac:dyDescent="0.3">
      <c r="A4" s="5" t="s">
        <v>2</v>
      </c>
    </row>
    <row r="6" spans="1:11" ht="21.75" customHeight="1" x14ac:dyDescent="0.3">
      <c r="A6" s="6" t="s">
        <v>3</v>
      </c>
      <c r="B6" s="6" t="s">
        <v>4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</row>
    <row r="7" spans="1:11" x14ac:dyDescent="0.3">
      <c r="B7" s="5" t="s">
        <v>5</v>
      </c>
      <c r="C7" s="8">
        <f t="shared" ref="C7:K7" si="0">$B$3+7*(C$6-1)</f>
        <v>46286</v>
      </c>
      <c r="D7" s="8">
        <f t="shared" si="0"/>
        <v>46293</v>
      </c>
      <c r="E7" s="8">
        <f t="shared" si="0"/>
        <v>46300</v>
      </c>
      <c r="F7" s="8">
        <f t="shared" si="0"/>
        <v>46307</v>
      </c>
      <c r="G7" s="8">
        <f t="shared" si="0"/>
        <v>46314</v>
      </c>
      <c r="H7" s="8">
        <f t="shared" si="0"/>
        <v>46321</v>
      </c>
      <c r="I7" s="8">
        <f t="shared" si="0"/>
        <v>46328</v>
      </c>
      <c r="J7" s="8">
        <f t="shared" si="0"/>
        <v>46335</v>
      </c>
      <c r="K7" s="8">
        <f t="shared" si="0"/>
        <v>46342</v>
      </c>
    </row>
    <row r="8" spans="1:11" x14ac:dyDescent="0.3">
      <c r="B8" s="5" t="s">
        <v>6</v>
      </c>
      <c r="C8" s="8">
        <f t="shared" ref="C8:K8" si="1">C7+4</f>
        <v>46290</v>
      </c>
      <c r="D8" s="8">
        <f t="shared" si="1"/>
        <v>46297</v>
      </c>
      <c r="E8" s="8">
        <f t="shared" si="1"/>
        <v>46304</v>
      </c>
      <c r="F8" s="8">
        <f t="shared" si="1"/>
        <v>46311</v>
      </c>
      <c r="G8" s="8">
        <f t="shared" si="1"/>
        <v>46318</v>
      </c>
      <c r="H8" s="8">
        <f t="shared" si="1"/>
        <v>46325</v>
      </c>
      <c r="I8" s="8">
        <f t="shared" si="1"/>
        <v>46332</v>
      </c>
      <c r="J8" s="8">
        <f t="shared" si="1"/>
        <v>46339</v>
      </c>
      <c r="K8" s="8">
        <f t="shared" si="1"/>
        <v>46346</v>
      </c>
    </row>
    <row r="9" spans="1:11" ht="18" customHeight="1" x14ac:dyDescent="0.3">
      <c r="A9" s="9" t="s">
        <v>7</v>
      </c>
      <c r="B9" s="10" t="s">
        <v>8</v>
      </c>
      <c r="C9" s="11"/>
      <c r="D9" s="12"/>
      <c r="E9" s="12"/>
      <c r="F9" s="12"/>
      <c r="G9" s="12"/>
      <c r="H9" s="12"/>
      <c r="I9" s="12"/>
      <c r="J9" s="12"/>
      <c r="K9" s="12"/>
    </row>
    <row r="10" spans="1:11" ht="18" customHeight="1" x14ac:dyDescent="0.3">
      <c r="A10" s="9" t="s">
        <v>7</v>
      </c>
      <c r="B10" s="10" t="s">
        <v>9</v>
      </c>
      <c r="C10" s="12"/>
      <c r="D10" s="11"/>
      <c r="E10" s="12"/>
      <c r="F10" s="12"/>
      <c r="G10" s="12"/>
      <c r="H10" s="12"/>
      <c r="I10" s="12"/>
      <c r="J10" s="12"/>
      <c r="K10" s="12"/>
    </row>
    <row r="11" spans="1:11" ht="18" customHeight="1" x14ac:dyDescent="0.3">
      <c r="A11" s="9" t="s">
        <v>7</v>
      </c>
      <c r="B11" s="10" t="s">
        <v>10</v>
      </c>
      <c r="C11" s="12"/>
      <c r="D11" s="12"/>
      <c r="E11" s="11"/>
      <c r="F11" s="12"/>
      <c r="G11" s="12"/>
      <c r="H11" s="12"/>
      <c r="I11" s="12"/>
      <c r="J11" s="12"/>
      <c r="K11" s="12"/>
    </row>
    <row r="12" spans="1:11" ht="18" customHeight="1" x14ac:dyDescent="0.3">
      <c r="A12" s="9" t="s">
        <v>7</v>
      </c>
      <c r="B12" s="10" t="s">
        <v>11</v>
      </c>
      <c r="C12" s="12"/>
      <c r="D12" s="12"/>
      <c r="E12" s="12"/>
      <c r="F12" s="11"/>
      <c r="G12" s="12"/>
      <c r="H12" s="12"/>
      <c r="I12" s="12"/>
      <c r="J12" s="12"/>
      <c r="K12" s="12"/>
    </row>
    <row r="13" spans="1:11" ht="18" customHeight="1" x14ac:dyDescent="0.3">
      <c r="A13" s="9" t="s">
        <v>7</v>
      </c>
      <c r="B13" s="10" t="s">
        <v>12</v>
      </c>
      <c r="C13" s="12"/>
      <c r="D13" s="12"/>
      <c r="E13" s="12"/>
      <c r="F13" s="12"/>
      <c r="G13" s="11"/>
      <c r="H13" s="12"/>
      <c r="I13" s="12"/>
      <c r="J13" s="12"/>
      <c r="K13" s="12"/>
    </row>
    <row r="14" spans="1:11" ht="18" customHeight="1" x14ac:dyDescent="0.3">
      <c r="A14" s="9" t="s">
        <v>7</v>
      </c>
      <c r="B14" s="10" t="s">
        <v>13</v>
      </c>
      <c r="C14" s="12"/>
      <c r="D14" s="12"/>
      <c r="E14" s="12"/>
      <c r="F14" s="12"/>
      <c r="G14" s="12"/>
      <c r="H14" s="11"/>
      <c r="I14" s="12"/>
      <c r="J14" s="12"/>
      <c r="K14" s="12"/>
    </row>
    <row r="15" spans="1:11" ht="18" customHeight="1" x14ac:dyDescent="0.3">
      <c r="A15" s="9" t="s">
        <v>7</v>
      </c>
      <c r="B15" s="10" t="s">
        <v>14</v>
      </c>
      <c r="C15" s="12"/>
      <c r="D15" s="12"/>
      <c r="E15" s="12"/>
      <c r="F15" s="12"/>
      <c r="G15" s="12"/>
      <c r="H15" s="12"/>
      <c r="I15" s="11"/>
      <c r="J15" s="12"/>
      <c r="K15" s="12"/>
    </row>
    <row r="16" spans="1:11" ht="18" customHeight="1" x14ac:dyDescent="0.3">
      <c r="A16" s="9" t="s">
        <v>7</v>
      </c>
      <c r="B16" s="10" t="s">
        <v>15</v>
      </c>
      <c r="C16" s="12"/>
      <c r="D16" s="12"/>
      <c r="E16" s="12"/>
      <c r="F16" s="12"/>
      <c r="G16" s="12"/>
      <c r="H16" s="12"/>
      <c r="I16" s="12"/>
      <c r="J16" s="11"/>
      <c r="K16" s="12"/>
    </row>
    <row r="17" spans="1:11" ht="18" customHeight="1" x14ac:dyDescent="0.3">
      <c r="A17" s="9" t="s">
        <v>7</v>
      </c>
      <c r="B17" s="10" t="s">
        <v>16</v>
      </c>
      <c r="C17" s="12"/>
      <c r="D17" s="12"/>
      <c r="E17" s="12"/>
      <c r="F17" s="11"/>
      <c r="G17" s="12"/>
      <c r="H17" s="12"/>
      <c r="I17" s="11"/>
      <c r="J17" s="12"/>
      <c r="K17" s="12"/>
    </row>
    <row r="18" spans="1:11" ht="18" customHeight="1" x14ac:dyDescent="0.3">
      <c r="A18" s="9" t="s">
        <v>17</v>
      </c>
      <c r="B18" s="10" t="s">
        <v>18</v>
      </c>
      <c r="C18" s="13"/>
      <c r="D18" s="12"/>
      <c r="E18" s="12"/>
      <c r="F18" s="12"/>
      <c r="G18" s="12"/>
      <c r="H18" s="12"/>
      <c r="I18" s="12"/>
      <c r="J18" s="12"/>
      <c r="K18" s="12"/>
    </row>
    <row r="19" spans="1:11" ht="18" customHeight="1" x14ac:dyDescent="0.3">
      <c r="A19" s="9" t="s">
        <v>17</v>
      </c>
      <c r="B19" s="10" t="s">
        <v>19</v>
      </c>
      <c r="C19" s="12"/>
      <c r="D19" s="13"/>
      <c r="E19" s="12"/>
      <c r="F19" s="12"/>
      <c r="G19" s="12"/>
      <c r="H19" s="12"/>
      <c r="I19" s="12"/>
      <c r="J19" s="12"/>
      <c r="K19" s="12"/>
    </row>
    <row r="20" spans="1:11" ht="18" customHeight="1" x14ac:dyDescent="0.3">
      <c r="A20" s="9" t="s">
        <v>17</v>
      </c>
      <c r="B20" s="10" t="s">
        <v>20</v>
      </c>
      <c r="C20" s="12"/>
      <c r="D20" s="12"/>
      <c r="E20" s="13"/>
      <c r="F20" s="12"/>
      <c r="G20" s="12"/>
      <c r="H20" s="12"/>
      <c r="I20" s="12"/>
      <c r="J20" s="12"/>
      <c r="K20" s="12"/>
    </row>
    <row r="21" spans="1:11" ht="18" customHeight="1" x14ac:dyDescent="0.3">
      <c r="A21" s="9" t="s">
        <v>17</v>
      </c>
      <c r="B21" s="10" t="s">
        <v>21</v>
      </c>
      <c r="C21" s="12"/>
      <c r="D21" s="12"/>
      <c r="E21" s="13"/>
      <c r="F21" s="13"/>
      <c r="G21" s="12"/>
      <c r="H21" s="12"/>
      <c r="I21" s="12"/>
      <c r="J21" s="12"/>
      <c r="K21" s="12"/>
    </row>
    <row r="22" spans="1:11" ht="18" customHeight="1" x14ac:dyDescent="0.3">
      <c r="A22" s="9" t="s">
        <v>17</v>
      </c>
      <c r="B22" s="10" t="s">
        <v>22</v>
      </c>
      <c r="C22" s="12"/>
      <c r="D22" s="12"/>
      <c r="E22" s="12"/>
      <c r="F22" s="12"/>
      <c r="G22" s="13"/>
      <c r="H22" s="12"/>
      <c r="I22" s="12"/>
      <c r="J22" s="12"/>
      <c r="K22" s="12"/>
    </row>
    <row r="23" spans="1:11" ht="18" customHeight="1" x14ac:dyDescent="0.3">
      <c r="A23" s="9" t="s">
        <v>17</v>
      </c>
      <c r="B23" s="10" t="s">
        <v>23</v>
      </c>
      <c r="C23" s="12"/>
      <c r="D23" s="12"/>
      <c r="E23" s="12"/>
      <c r="F23" s="12"/>
      <c r="G23" s="12"/>
      <c r="H23" s="13"/>
      <c r="I23" s="12"/>
      <c r="J23" s="12"/>
      <c r="K23" s="12"/>
    </row>
    <row r="24" spans="1:11" ht="18" customHeight="1" x14ac:dyDescent="0.3">
      <c r="A24" s="9" t="s">
        <v>17</v>
      </c>
      <c r="B24" s="10" t="s">
        <v>24</v>
      </c>
      <c r="C24" s="12"/>
      <c r="D24" s="12"/>
      <c r="E24" s="12"/>
      <c r="F24" s="12"/>
      <c r="G24" s="12"/>
      <c r="H24" s="12"/>
      <c r="I24" s="13"/>
      <c r="J24" s="12"/>
      <c r="K24" s="12"/>
    </row>
    <row r="25" spans="1:11" ht="18" customHeight="1" x14ac:dyDescent="0.3">
      <c r="A25" s="9" t="s">
        <v>17</v>
      </c>
      <c r="B25" s="10" t="s">
        <v>25</v>
      </c>
      <c r="C25" s="12"/>
      <c r="D25" s="12"/>
      <c r="E25" s="12"/>
      <c r="F25" s="12"/>
      <c r="G25" s="12"/>
      <c r="H25" s="12"/>
      <c r="I25" s="12"/>
      <c r="J25" s="13"/>
      <c r="K25" s="12"/>
    </row>
    <row r="26" spans="1:11" ht="18" customHeight="1" x14ac:dyDescent="0.3">
      <c r="A26" s="9" t="s">
        <v>26</v>
      </c>
      <c r="B26" s="10" t="s">
        <v>27</v>
      </c>
      <c r="C26" s="12"/>
      <c r="D26" s="12"/>
      <c r="E26" s="12"/>
      <c r="F26" s="14"/>
      <c r="G26" s="14"/>
      <c r="H26" s="14"/>
      <c r="I26" s="14"/>
      <c r="J26" s="14"/>
      <c r="K26" s="12"/>
    </row>
    <row r="27" spans="1:11" ht="18" customHeight="1" x14ac:dyDescent="0.3">
      <c r="A27" s="9" t="s">
        <v>26</v>
      </c>
      <c r="B27" s="10" t="s">
        <v>28</v>
      </c>
      <c r="C27" s="12"/>
      <c r="D27" s="12"/>
      <c r="E27" s="12"/>
      <c r="F27" s="12"/>
      <c r="G27" s="12"/>
      <c r="H27" s="12"/>
      <c r="I27" s="12"/>
      <c r="J27" s="12"/>
      <c r="K27" s="14"/>
    </row>
    <row r="28" spans="1:11" ht="19.5" customHeight="1" x14ac:dyDescent="0.3">
      <c r="A28" s="15" t="s">
        <v>29</v>
      </c>
      <c r="B28" s="15" t="s">
        <v>30</v>
      </c>
      <c r="C28" s="6" t="s">
        <v>31</v>
      </c>
      <c r="D28" s="6" t="s">
        <v>32</v>
      </c>
      <c r="E28" s="6" t="s">
        <v>33</v>
      </c>
      <c r="F28" s="6" t="s">
        <v>34</v>
      </c>
      <c r="G28" s="6" t="s">
        <v>35</v>
      </c>
      <c r="H28" s="6" t="s">
        <v>36</v>
      </c>
      <c r="I28" s="6" t="s">
        <v>37</v>
      </c>
      <c r="J28" s="6" t="s">
        <v>38</v>
      </c>
      <c r="K28" s="6" t="s">
        <v>39</v>
      </c>
    </row>
    <row r="30" spans="1:11" x14ac:dyDescent="0.3">
      <c r="A30" s="3" t="s">
        <v>40</v>
      </c>
    </row>
    <row r="31" spans="1:11" x14ac:dyDescent="0.3">
      <c r="A31" s="16" t="s">
        <v>7</v>
      </c>
    </row>
    <row r="32" spans="1:11" x14ac:dyDescent="0.3">
      <c r="A32" s="17" t="s">
        <v>17</v>
      </c>
    </row>
    <row r="33" spans="1:2" x14ac:dyDescent="0.3">
      <c r="A33" s="18" t="s">
        <v>26</v>
      </c>
    </row>
    <row r="34" spans="1:2" x14ac:dyDescent="0.3">
      <c r="A34" s="19" t="s">
        <v>41</v>
      </c>
    </row>
    <row r="35" spans="1:2" ht="30" customHeight="1" x14ac:dyDescent="0.3">
      <c r="A35" s="20" t="s">
        <v>42</v>
      </c>
      <c r="B35" s="21" t="s">
        <v>43</v>
      </c>
    </row>
  </sheetData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2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4.4" x14ac:dyDescent="0.3"/>
  <cols>
    <col min="1" max="1" width="7" customWidth="1"/>
    <col min="2" max="2" width="6" customWidth="1"/>
    <col min="3" max="3" width="14" customWidth="1"/>
    <col min="4" max="4" width="9" customWidth="1"/>
    <col min="5" max="5" width="12" customWidth="1"/>
    <col min="6" max="6" width="70" customWidth="1"/>
    <col min="7" max="7" width="16" customWidth="1"/>
    <col min="8" max="8" width="8" customWidth="1"/>
    <col min="9" max="9" width="12" customWidth="1"/>
    <col min="10" max="10" width="30" customWidth="1"/>
  </cols>
  <sheetData>
    <row r="1" spans="1:10" ht="17.399999999999999" x14ac:dyDescent="0.3">
      <c r="A1" s="2" t="s">
        <v>44</v>
      </c>
    </row>
    <row r="2" spans="1:10" x14ac:dyDescent="0.3">
      <c r="A2" s="5" t="s">
        <v>45</v>
      </c>
    </row>
    <row r="4" spans="1:10" ht="30" customHeight="1" x14ac:dyDescent="0.3">
      <c r="A4" s="6" t="s">
        <v>46</v>
      </c>
      <c r="B4" s="6" t="s">
        <v>47</v>
      </c>
      <c r="C4" s="6" t="s">
        <v>48</v>
      </c>
      <c r="D4" s="6" t="s">
        <v>49</v>
      </c>
      <c r="E4" s="6" t="s">
        <v>3</v>
      </c>
      <c r="F4" s="6" t="s">
        <v>50</v>
      </c>
      <c r="G4" s="6" t="s">
        <v>51</v>
      </c>
      <c r="H4" s="6" t="s">
        <v>41</v>
      </c>
      <c r="I4" s="6" t="s">
        <v>52</v>
      </c>
      <c r="J4" s="6" t="s">
        <v>53</v>
      </c>
    </row>
    <row r="5" spans="1:10" ht="30.75" customHeight="1" x14ac:dyDescent="0.3">
      <c r="A5" s="22" t="s">
        <v>54</v>
      </c>
      <c r="B5" s="22">
        <v>1</v>
      </c>
      <c r="C5" s="23">
        <f>Calendrier!$B$3+7*(B5-1)+4</f>
        <v>46290</v>
      </c>
      <c r="D5" s="22" t="s">
        <v>55</v>
      </c>
      <c r="E5" s="22" t="s">
        <v>26</v>
      </c>
      <c r="F5" s="10" t="s">
        <v>56</v>
      </c>
      <c r="G5" s="22" t="s">
        <v>57</v>
      </c>
      <c r="H5" s="22" t="s">
        <v>58</v>
      </c>
      <c r="I5" s="24" t="s">
        <v>59</v>
      </c>
      <c r="J5" s="25"/>
    </row>
    <row r="6" spans="1:10" ht="18" customHeight="1" x14ac:dyDescent="0.3">
      <c r="A6" s="22" t="s">
        <v>60</v>
      </c>
      <c r="B6" s="22">
        <v>1</v>
      </c>
      <c r="C6" s="23">
        <f>Calendrier!$B$3+7*(B6-1)+4</f>
        <v>46290</v>
      </c>
      <c r="D6" s="22" t="s">
        <v>55</v>
      </c>
      <c r="E6" s="22" t="s">
        <v>7</v>
      </c>
      <c r="F6" s="10" t="s">
        <v>61</v>
      </c>
      <c r="G6" s="22" t="s">
        <v>57</v>
      </c>
      <c r="H6" s="22" t="s">
        <v>58</v>
      </c>
      <c r="I6" s="24" t="s">
        <v>59</v>
      </c>
      <c r="J6" s="25"/>
    </row>
    <row r="7" spans="1:10" ht="30.75" customHeight="1" x14ac:dyDescent="0.3">
      <c r="A7" s="22" t="s">
        <v>62</v>
      </c>
      <c r="B7" s="22">
        <v>1</v>
      </c>
      <c r="C7" s="23">
        <f>Calendrier!$B$3+7*(B7-1)+4</f>
        <v>46290</v>
      </c>
      <c r="D7" s="22" t="s">
        <v>55</v>
      </c>
      <c r="E7" s="22" t="s">
        <v>7</v>
      </c>
      <c r="F7" s="10" t="s">
        <v>63</v>
      </c>
      <c r="G7" s="22" t="s">
        <v>57</v>
      </c>
      <c r="H7" s="22" t="s">
        <v>58</v>
      </c>
      <c r="I7" s="24" t="s">
        <v>59</v>
      </c>
      <c r="J7" s="25"/>
    </row>
    <row r="8" spans="1:10" ht="18" customHeight="1" x14ac:dyDescent="0.3">
      <c r="A8" s="22" t="s">
        <v>64</v>
      </c>
      <c r="B8" s="22">
        <v>1</v>
      </c>
      <c r="C8" s="23">
        <f>Calendrier!$B$3+7*(B8-1)+4</f>
        <v>46290</v>
      </c>
      <c r="D8" s="22" t="s">
        <v>55</v>
      </c>
      <c r="E8" s="22" t="s">
        <v>17</v>
      </c>
      <c r="F8" s="10" t="s">
        <v>65</v>
      </c>
      <c r="G8" s="22" t="s">
        <v>66</v>
      </c>
      <c r="H8" s="22" t="s">
        <v>58</v>
      </c>
      <c r="I8" s="24" t="s">
        <v>59</v>
      </c>
      <c r="J8" s="25"/>
    </row>
    <row r="9" spans="1:10" ht="18" customHeight="1" x14ac:dyDescent="0.3">
      <c r="A9" s="22" t="s">
        <v>67</v>
      </c>
      <c r="B9" s="22">
        <v>1</v>
      </c>
      <c r="C9" s="23">
        <f>Calendrier!$B$3+7*(B9-1)+4</f>
        <v>46290</v>
      </c>
      <c r="D9" s="22" t="s">
        <v>55</v>
      </c>
      <c r="E9" s="22" t="s">
        <v>26</v>
      </c>
      <c r="F9" s="10" t="s">
        <v>68</v>
      </c>
      <c r="G9" s="22" t="s">
        <v>57</v>
      </c>
      <c r="H9" s="22" t="s">
        <v>58</v>
      </c>
      <c r="I9" s="24" t="s">
        <v>59</v>
      </c>
      <c r="J9" s="25"/>
    </row>
    <row r="10" spans="1:10" ht="18" customHeight="1" x14ac:dyDescent="0.3">
      <c r="A10" s="22" t="s">
        <v>69</v>
      </c>
      <c r="B10" s="22">
        <v>1</v>
      </c>
      <c r="C10" s="23">
        <f>Calendrier!$B$3+7*(B10-1)+4</f>
        <v>46290</v>
      </c>
      <c r="D10" s="22" t="s">
        <v>55</v>
      </c>
      <c r="E10" s="22" t="s">
        <v>26</v>
      </c>
      <c r="F10" s="10" t="s">
        <v>70</v>
      </c>
      <c r="G10" s="22" t="s">
        <v>71</v>
      </c>
      <c r="H10" s="22" t="s">
        <v>58</v>
      </c>
      <c r="I10" s="24" t="s">
        <v>59</v>
      </c>
      <c r="J10" s="25"/>
    </row>
    <row r="11" spans="1:10" ht="44.25" customHeight="1" x14ac:dyDescent="0.3">
      <c r="A11" s="22" t="s">
        <v>72</v>
      </c>
      <c r="B11" s="22">
        <v>2</v>
      </c>
      <c r="C11" s="23">
        <f>Calendrier!$B$3+7*(B11-1)+4</f>
        <v>46297</v>
      </c>
      <c r="D11" s="22" t="s">
        <v>73</v>
      </c>
      <c r="E11" s="22" t="s">
        <v>7</v>
      </c>
      <c r="F11" s="10" t="s">
        <v>74</v>
      </c>
      <c r="G11" s="22" t="s">
        <v>57</v>
      </c>
      <c r="H11" s="22" t="s">
        <v>75</v>
      </c>
      <c r="I11" s="24" t="s">
        <v>59</v>
      </c>
      <c r="J11" s="25"/>
    </row>
    <row r="12" spans="1:10" ht="18" customHeight="1" x14ac:dyDescent="0.3">
      <c r="A12" s="22" t="s">
        <v>76</v>
      </c>
      <c r="B12" s="22">
        <v>2</v>
      </c>
      <c r="C12" s="23">
        <f>Calendrier!$B$3+7*(B12-1)+4</f>
        <v>46297</v>
      </c>
      <c r="D12" s="22" t="s">
        <v>55</v>
      </c>
      <c r="E12" s="22" t="s">
        <v>17</v>
      </c>
      <c r="F12" s="10" t="s">
        <v>77</v>
      </c>
      <c r="G12" s="22" t="s">
        <v>66</v>
      </c>
      <c r="H12" s="22" t="s">
        <v>75</v>
      </c>
      <c r="I12" s="24" t="s">
        <v>59</v>
      </c>
      <c r="J12" s="25"/>
    </row>
    <row r="13" spans="1:10" ht="30.75" customHeight="1" x14ac:dyDescent="0.3">
      <c r="A13" s="22" t="s">
        <v>78</v>
      </c>
      <c r="B13" s="22">
        <v>2</v>
      </c>
      <c r="C13" s="23">
        <f>Calendrier!$B$3+7*(B13-1)+4</f>
        <v>46297</v>
      </c>
      <c r="D13" s="22" t="s">
        <v>73</v>
      </c>
      <c r="E13" s="22" t="s">
        <v>17</v>
      </c>
      <c r="F13" s="10" t="s">
        <v>79</v>
      </c>
      <c r="G13" s="22" t="s">
        <v>66</v>
      </c>
      <c r="H13" s="22" t="s">
        <v>75</v>
      </c>
      <c r="I13" s="24" t="s">
        <v>59</v>
      </c>
      <c r="J13" s="25"/>
    </row>
    <row r="14" spans="1:10" ht="30.75" customHeight="1" x14ac:dyDescent="0.3">
      <c r="A14" s="22" t="s">
        <v>80</v>
      </c>
      <c r="B14" s="22">
        <v>3</v>
      </c>
      <c r="C14" s="23">
        <f>Calendrier!$B$3+7*(B14-1)+4</f>
        <v>46304</v>
      </c>
      <c r="D14" s="22" t="s">
        <v>55</v>
      </c>
      <c r="E14" s="22" t="s">
        <v>17</v>
      </c>
      <c r="F14" s="10" t="s">
        <v>81</v>
      </c>
      <c r="G14" s="22" t="s">
        <v>57</v>
      </c>
      <c r="H14" s="22" t="s">
        <v>82</v>
      </c>
      <c r="I14" s="24" t="s">
        <v>59</v>
      </c>
      <c r="J14" s="25"/>
    </row>
    <row r="15" spans="1:10" ht="57.75" customHeight="1" x14ac:dyDescent="0.3">
      <c r="A15" s="22" t="s">
        <v>83</v>
      </c>
      <c r="B15" s="22">
        <v>3</v>
      </c>
      <c r="C15" s="23">
        <f>Calendrier!$B$3+7*(B15-1)+4</f>
        <v>46304</v>
      </c>
      <c r="D15" s="22" t="s">
        <v>55</v>
      </c>
      <c r="E15" s="22" t="s">
        <v>17</v>
      </c>
      <c r="F15" s="10" t="s">
        <v>84</v>
      </c>
      <c r="G15" s="22" t="s">
        <v>66</v>
      </c>
      <c r="H15" s="22" t="s">
        <v>82</v>
      </c>
      <c r="I15" s="24" t="s">
        <v>59</v>
      </c>
      <c r="J15" s="25"/>
    </row>
    <row r="16" spans="1:10" ht="18" customHeight="1" x14ac:dyDescent="0.3">
      <c r="A16" s="22" t="s">
        <v>85</v>
      </c>
      <c r="B16" s="22">
        <v>3</v>
      </c>
      <c r="C16" s="23">
        <f>Calendrier!$B$3+7*(B16-1)+4</f>
        <v>46304</v>
      </c>
      <c r="D16" s="22" t="s">
        <v>73</v>
      </c>
      <c r="E16" s="22" t="s">
        <v>17</v>
      </c>
      <c r="F16" s="10" t="s">
        <v>86</v>
      </c>
      <c r="G16" s="22" t="s">
        <v>66</v>
      </c>
      <c r="H16" s="22" t="s">
        <v>82</v>
      </c>
      <c r="I16" s="24" t="s">
        <v>59</v>
      </c>
      <c r="J16" s="25"/>
    </row>
    <row r="17" spans="1:10" ht="18" customHeight="1" x14ac:dyDescent="0.3">
      <c r="A17" s="22" t="s">
        <v>87</v>
      </c>
      <c r="B17" s="22">
        <v>3</v>
      </c>
      <c r="C17" s="23">
        <f>Calendrier!$B$3+7*(B17-1)+4</f>
        <v>46304</v>
      </c>
      <c r="D17" s="22" t="s">
        <v>88</v>
      </c>
      <c r="E17" s="22" t="s">
        <v>7</v>
      </c>
      <c r="F17" s="10" t="s">
        <v>10</v>
      </c>
      <c r="G17" s="22" t="s">
        <v>57</v>
      </c>
      <c r="H17" s="22" t="s">
        <v>82</v>
      </c>
      <c r="I17" s="24" t="s">
        <v>59</v>
      </c>
      <c r="J17" s="25"/>
    </row>
    <row r="18" spans="1:10" ht="30.75" customHeight="1" x14ac:dyDescent="0.3">
      <c r="A18" s="22" t="s">
        <v>89</v>
      </c>
      <c r="B18" s="22">
        <v>4</v>
      </c>
      <c r="C18" s="23">
        <f>Calendrier!$B$3+7*(B18-1)+4</f>
        <v>46311</v>
      </c>
      <c r="D18" s="22" t="s">
        <v>73</v>
      </c>
      <c r="E18" s="22" t="s">
        <v>17</v>
      </c>
      <c r="F18" s="10" t="s">
        <v>90</v>
      </c>
      <c r="G18" s="22" t="s">
        <v>66</v>
      </c>
      <c r="H18" s="22" t="s">
        <v>91</v>
      </c>
      <c r="I18" s="24" t="s">
        <v>59</v>
      </c>
      <c r="J18" s="25"/>
    </row>
    <row r="19" spans="1:10" ht="18" customHeight="1" x14ac:dyDescent="0.3">
      <c r="A19" s="22" t="s">
        <v>92</v>
      </c>
      <c r="B19" s="22">
        <v>4</v>
      </c>
      <c r="C19" s="23">
        <f>Calendrier!$B$3+7*(B19-1)+4</f>
        <v>46311</v>
      </c>
      <c r="D19" s="22" t="s">
        <v>73</v>
      </c>
      <c r="E19" s="22" t="s">
        <v>17</v>
      </c>
      <c r="F19" s="10" t="s">
        <v>93</v>
      </c>
      <c r="G19" s="22" t="s">
        <v>66</v>
      </c>
      <c r="H19" s="22" t="s">
        <v>91</v>
      </c>
      <c r="I19" s="24" t="s">
        <v>59</v>
      </c>
      <c r="J19" s="25"/>
    </row>
    <row r="20" spans="1:10" ht="30.75" customHeight="1" x14ac:dyDescent="0.3">
      <c r="A20" s="22" t="s">
        <v>94</v>
      </c>
      <c r="B20" s="22">
        <v>4</v>
      </c>
      <c r="C20" s="23">
        <f>Calendrier!$B$3+7*(B20-1)+4</f>
        <v>46311</v>
      </c>
      <c r="D20" s="22" t="s">
        <v>73</v>
      </c>
      <c r="E20" s="22" t="s">
        <v>7</v>
      </c>
      <c r="F20" s="10" t="s">
        <v>95</v>
      </c>
      <c r="G20" s="22" t="s">
        <v>57</v>
      </c>
      <c r="H20" s="22" t="s">
        <v>91</v>
      </c>
      <c r="I20" s="24" t="s">
        <v>59</v>
      </c>
      <c r="J20" s="25"/>
    </row>
    <row r="21" spans="1:10" ht="18" customHeight="1" x14ac:dyDescent="0.3">
      <c r="A21" s="22" t="s">
        <v>96</v>
      </c>
      <c r="B21" s="22">
        <v>4</v>
      </c>
      <c r="C21" s="23">
        <f>Calendrier!$B$3+7*(B21-1)+4</f>
        <v>46311</v>
      </c>
      <c r="D21" s="22" t="s">
        <v>73</v>
      </c>
      <c r="E21" s="22" t="s">
        <v>26</v>
      </c>
      <c r="F21" s="10" t="s">
        <v>97</v>
      </c>
      <c r="G21" s="22" t="s">
        <v>57</v>
      </c>
      <c r="H21" s="22" t="s">
        <v>91</v>
      </c>
      <c r="I21" s="24" t="s">
        <v>59</v>
      </c>
      <c r="J21" s="25"/>
    </row>
    <row r="22" spans="1:10" ht="18" customHeight="1" x14ac:dyDescent="0.3">
      <c r="A22" s="22" t="s">
        <v>98</v>
      </c>
      <c r="B22" s="22">
        <v>4</v>
      </c>
      <c r="C22" s="23">
        <f>Calendrier!$B$3+7*(B22-1)+4</f>
        <v>46311</v>
      </c>
      <c r="D22" s="22" t="s">
        <v>99</v>
      </c>
      <c r="E22" s="22" t="s">
        <v>7</v>
      </c>
      <c r="F22" s="10" t="s">
        <v>11</v>
      </c>
      <c r="G22" s="22" t="s">
        <v>57</v>
      </c>
      <c r="H22" s="22" t="s">
        <v>91</v>
      </c>
      <c r="I22" s="24" t="s">
        <v>59</v>
      </c>
      <c r="J22" s="25"/>
    </row>
    <row r="23" spans="1:10" ht="44.25" customHeight="1" x14ac:dyDescent="0.3">
      <c r="A23" s="22" t="s">
        <v>100</v>
      </c>
      <c r="B23" s="22">
        <v>5</v>
      </c>
      <c r="C23" s="23">
        <f>Calendrier!$B$3+7*(B23-1)+4</f>
        <v>46318</v>
      </c>
      <c r="D23" s="22" t="s">
        <v>88</v>
      </c>
      <c r="E23" s="22" t="s">
        <v>17</v>
      </c>
      <c r="F23" s="10" t="s">
        <v>101</v>
      </c>
      <c r="G23" s="22" t="s">
        <v>66</v>
      </c>
      <c r="H23" s="22" t="s">
        <v>102</v>
      </c>
      <c r="I23" s="24" t="s">
        <v>59</v>
      </c>
      <c r="J23" s="25"/>
    </row>
    <row r="24" spans="1:10" ht="18" customHeight="1" x14ac:dyDescent="0.3">
      <c r="A24" s="22" t="s">
        <v>103</v>
      </c>
      <c r="B24" s="22">
        <v>5</v>
      </c>
      <c r="C24" s="23">
        <f>Calendrier!$B$3+7*(B24-1)+4</f>
        <v>46318</v>
      </c>
      <c r="D24" s="22" t="s">
        <v>73</v>
      </c>
      <c r="E24" s="22" t="s">
        <v>17</v>
      </c>
      <c r="F24" s="10" t="s">
        <v>104</v>
      </c>
      <c r="G24" s="22" t="s">
        <v>66</v>
      </c>
      <c r="H24" s="22" t="s">
        <v>102</v>
      </c>
      <c r="I24" s="24" t="s">
        <v>59</v>
      </c>
      <c r="J24" s="25"/>
    </row>
    <row r="25" spans="1:10" ht="18" customHeight="1" x14ac:dyDescent="0.3">
      <c r="A25" s="22" t="s">
        <v>105</v>
      </c>
      <c r="B25" s="22">
        <v>5</v>
      </c>
      <c r="C25" s="23">
        <f>Calendrier!$B$3+7*(B25-1)+4</f>
        <v>46318</v>
      </c>
      <c r="D25" s="22" t="s">
        <v>106</v>
      </c>
      <c r="E25" s="22" t="s">
        <v>7</v>
      </c>
      <c r="F25" s="10" t="s">
        <v>12</v>
      </c>
      <c r="G25" s="22" t="s">
        <v>57</v>
      </c>
      <c r="H25" s="22" t="s">
        <v>102</v>
      </c>
      <c r="I25" s="24" t="s">
        <v>59</v>
      </c>
      <c r="J25" s="25"/>
    </row>
    <row r="26" spans="1:10" ht="18" customHeight="1" x14ac:dyDescent="0.3">
      <c r="A26" s="22" t="s">
        <v>107</v>
      </c>
      <c r="B26" s="22">
        <v>5</v>
      </c>
      <c r="C26" s="23">
        <f>Calendrier!$B$3+7*(B26-1)+4</f>
        <v>46318</v>
      </c>
      <c r="D26" s="22" t="s">
        <v>88</v>
      </c>
      <c r="E26" s="22" t="s">
        <v>26</v>
      </c>
      <c r="F26" s="10" t="s">
        <v>108</v>
      </c>
      <c r="G26" s="22" t="s">
        <v>57</v>
      </c>
      <c r="H26" s="22" t="s">
        <v>102</v>
      </c>
      <c r="I26" s="24" t="s">
        <v>59</v>
      </c>
      <c r="J26" s="25"/>
    </row>
    <row r="27" spans="1:10" ht="57.75" customHeight="1" x14ac:dyDescent="0.3">
      <c r="A27" s="22" t="s">
        <v>109</v>
      </c>
      <c r="B27" s="22">
        <v>6</v>
      </c>
      <c r="C27" s="23">
        <f>Calendrier!$B$3+7*(B27-1)+4</f>
        <v>46325</v>
      </c>
      <c r="D27" s="22" t="s">
        <v>99</v>
      </c>
      <c r="E27" s="22" t="s">
        <v>17</v>
      </c>
      <c r="F27" s="10" t="s">
        <v>110</v>
      </c>
      <c r="G27" s="22" t="s">
        <v>66</v>
      </c>
      <c r="H27" s="22" t="s">
        <v>111</v>
      </c>
      <c r="I27" s="24" t="s">
        <v>59</v>
      </c>
      <c r="J27" s="25"/>
    </row>
    <row r="28" spans="1:10" ht="18" customHeight="1" x14ac:dyDescent="0.3">
      <c r="A28" s="22" t="s">
        <v>112</v>
      </c>
      <c r="B28" s="22">
        <v>6</v>
      </c>
      <c r="C28" s="23">
        <f>Calendrier!$B$3+7*(B28-1)+4</f>
        <v>46325</v>
      </c>
      <c r="D28" s="22" t="s">
        <v>113</v>
      </c>
      <c r="E28" s="22" t="s">
        <v>7</v>
      </c>
      <c r="F28" s="10" t="s">
        <v>13</v>
      </c>
      <c r="G28" s="22" t="s">
        <v>57</v>
      </c>
      <c r="H28" s="22" t="s">
        <v>111</v>
      </c>
      <c r="I28" s="24" t="s">
        <v>59</v>
      </c>
      <c r="J28" s="25"/>
    </row>
    <row r="29" spans="1:10" ht="18" customHeight="1" x14ac:dyDescent="0.3">
      <c r="A29" s="22" t="s">
        <v>114</v>
      </c>
      <c r="B29" s="22">
        <v>6</v>
      </c>
      <c r="C29" s="23">
        <f>Calendrier!$B$3+7*(B29-1)+4</f>
        <v>46325</v>
      </c>
      <c r="D29" s="22" t="s">
        <v>99</v>
      </c>
      <c r="E29" s="22" t="s">
        <v>26</v>
      </c>
      <c r="F29" s="10" t="s">
        <v>115</v>
      </c>
      <c r="G29" s="22" t="s">
        <v>57</v>
      </c>
      <c r="H29" s="22" t="s">
        <v>111</v>
      </c>
      <c r="I29" s="24" t="s">
        <v>59</v>
      </c>
      <c r="J29" s="25"/>
    </row>
    <row r="30" spans="1:10" ht="44.25" customHeight="1" x14ac:dyDescent="0.3">
      <c r="A30" s="22" t="s">
        <v>116</v>
      </c>
      <c r="B30" s="22">
        <v>7</v>
      </c>
      <c r="C30" s="23">
        <f>Calendrier!$B$3+7*(B30-1)+4</f>
        <v>46332</v>
      </c>
      <c r="D30" s="22" t="s">
        <v>106</v>
      </c>
      <c r="E30" s="22" t="s">
        <v>17</v>
      </c>
      <c r="F30" s="10" t="s">
        <v>117</v>
      </c>
      <c r="G30" s="22" t="s">
        <v>66</v>
      </c>
      <c r="H30" s="22" t="s">
        <v>118</v>
      </c>
      <c r="I30" s="24" t="s">
        <v>59</v>
      </c>
      <c r="J30" s="25"/>
    </row>
    <row r="31" spans="1:10" ht="30.75" customHeight="1" x14ac:dyDescent="0.3">
      <c r="A31" s="22" t="s">
        <v>119</v>
      </c>
      <c r="B31" s="22">
        <v>7</v>
      </c>
      <c r="C31" s="23">
        <f>Calendrier!$B$3+7*(B31-1)+4</f>
        <v>46332</v>
      </c>
      <c r="D31" s="22" t="s">
        <v>106</v>
      </c>
      <c r="E31" s="22" t="s">
        <v>17</v>
      </c>
      <c r="F31" s="10" t="s">
        <v>120</v>
      </c>
      <c r="G31" s="22" t="s">
        <v>66</v>
      </c>
      <c r="H31" s="22" t="s">
        <v>118</v>
      </c>
      <c r="I31" s="24" t="s">
        <v>59</v>
      </c>
      <c r="J31" s="25"/>
    </row>
    <row r="32" spans="1:10" ht="18" customHeight="1" x14ac:dyDescent="0.3">
      <c r="A32" s="22" t="s">
        <v>121</v>
      </c>
      <c r="B32" s="22">
        <v>7</v>
      </c>
      <c r="C32" s="23">
        <f>Calendrier!$B$3+7*(B32-1)+4</f>
        <v>46332</v>
      </c>
      <c r="D32" s="22" t="s">
        <v>122</v>
      </c>
      <c r="E32" s="22" t="s">
        <v>7</v>
      </c>
      <c r="F32" s="10" t="s">
        <v>123</v>
      </c>
      <c r="G32" s="22" t="s">
        <v>57</v>
      </c>
      <c r="H32" s="22" t="s">
        <v>118</v>
      </c>
      <c r="I32" s="24" t="s">
        <v>59</v>
      </c>
      <c r="J32" s="25"/>
    </row>
    <row r="33" spans="1:10" ht="18" customHeight="1" x14ac:dyDescent="0.3">
      <c r="A33" s="22" t="s">
        <v>124</v>
      </c>
      <c r="B33" s="22">
        <v>7</v>
      </c>
      <c r="C33" s="23">
        <f>Calendrier!$B$3+7*(B33-1)+4</f>
        <v>46332</v>
      </c>
      <c r="D33" s="22" t="s">
        <v>125</v>
      </c>
      <c r="E33" s="22" t="s">
        <v>7</v>
      </c>
      <c r="F33" s="10" t="s">
        <v>126</v>
      </c>
      <c r="G33" s="22" t="s">
        <v>57</v>
      </c>
      <c r="H33" s="22" t="s">
        <v>118</v>
      </c>
      <c r="I33" s="24" t="s">
        <v>59</v>
      </c>
      <c r="J33" s="25"/>
    </row>
    <row r="34" spans="1:10" ht="18" customHeight="1" x14ac:dyDescent="0.3">
      <c r="A34" s="22" t="s">
        <v>127</v>
      </c>
      <c r="B34" s="22">
        <v>7</v>
      </c>
      <c r="C34" s="23">
        <f>Calendrier!$B$3+7*(B34-1)+4</f>
        <v>46332</v>
      </c>
      <c r="D34" s="22" t="s">
        <v>106</v>
      </c>
      <c r="E34" s="22" t="s">
        <v>26</v>
      </c>
      <c r="F34" s="10" t="s">
        <v>128</v>
      </c>
      <c r="G34" s="22" t="s">
        <v>57</v>
      </c>
      <c r="H34" s="22" t="s">
        <v>118</v>
      </c>
      <c r="I34" s="24" t="s">
        <v>59</v>
      </c>
      <c r="J34" s="25"/>
    </row>
    <row r="35" spans="1:10" ht="57.75" customHeight="1" x14ac:dyDescent="0.3">
      <c r="A35" s="22" t="s">
        <v>129</v>
      </c>
      <c r="B35" s="22">
        <v>8</v>
      </c>
      <c r="C35" s="23">
        <f>Calendrier!$B$3+7*(B35-1)+4</f>
        <v>46339</v>
      </c>
      <c r="D35" s="22" t="s">
        <v>113</v>
      </c>
      <c r="E35" s="22" t="s">
        <v>17</v>
      </c>
      <c r="F35" s="10" t="s">
        <v>130</v>
      </c>
      <c r="G35" s="22" t="s">
        <v>66</v>
      </c>
      <c r="H35" s="22" t="s">
        <v>131</v>
      </c>
      <c r="I35" s="24" t="s">
        <v>59</v>
      </c>
      <c r="J35" s="25"/>
    </row>
    <row r="36" spans="1:10" ht="30.75" customHeight="1" x14ac:dyDescent="0.3">
      <c r="A36" s="22" t="s">
        <v>132</v>
      </c>
      <c r="B36" s="22">
        <v>8</v>
      </c>
      <c r="C36" s="23">
        <f>Calendrier!$B$3+7*(B36-1)+4</f>
        <v>46339</v>
      </c>
      <c r="D36" s="22" t="s">
        <v>122</v>
      </c>
      <c r="E36" s="22" t="s">
        <v>17</v>
      </c>
      <c r="F36" s="10" t="s">
        <v>133</v>
      </c>
      <c r="G36" s="22" t="s">
        <v>66</v>
      </c>
      <c r="H36" s="22" t="s">
        <v>131</v>
      </c>
      <c r="I36" s="24" t="s">
        <v>59</v>
      </c>
      <c r="J36" s="25"/>
    </row>
    <row r="37" spans="1:10" ht="18" customHeight="1" x14ac:dyDescent="0.3">
      <c r="A37" s="22" t="s">
        <v>134</v>
      </c>
      <c r="B37" s="22">
        <v>8</v>
      </c>
      <c r="C37" s="23">
        <f>Calendrier!$B$3+7*(B37-1)+4</f>
        <v>46339</v>
      </c>
      <c r="D37" s="22" t="s">
        <v>55</v>
      </c>
      <c r="E37" s="22" t="s">
        <v>7</v>
      </c>
      <c r="F37" s="10" t="s">
        <v>135</v>
      </c>
      <c r="G37" s="22" t="s">
        <v>57</v>
      </c>
      <c r="H37" s="22" t="s">
        <v>131</v>
      </c>
      <c r="I37" s="24" t="s">
        <v>59</v>
      </c>
      <c r="J37" s="25"/>
    </row>
    <row r="38" spans="1:10" ht="18" customHeight="1" x14ac:dyDescent="0.3">
      <c r="A38" s="22" t="s">
        <v>136</v>
      </c>
      <c r="B38" s="22">
        <v>8</v>
      </c>
      <c r="C38" s="23">
        <f>Calendrier!$B$3+7*(B38-1)+4</f>
        <v>46339</v>
      </c>
      <c r="D38" s="22" t="s">
        <v>137</v>
      </c>
      <c r="E38" s="22" t="s">
        <v>26</v>
      </c>
      <c r="F38" s="10" t="s">
        <v>138</v>
      </c>
      <c r="G38" s="22" t="s">
        <v>57</v>
      </c>
      <c r="H38" s="22" t="s">
        <v>131</v>
      </c>
      <c r="I38" s="24" t="s">
        <v>59</v>
      </c>
      <c r="J38" s="25"/>
    </row>
    <row r="39" spans="1:10" ht="18" customHeight="1" x14ac:dyDescent="0.3">
      <c r="A39" s="22" t="s">
        <v>139</v>
      </c>
      <c r="B39" s="22">
        <v>9</v>
      </c>
      <c r="C39" s="23">
        <f>Calendrier!$B$3+7*(B39-1)+4</f>
        <v>46346</v>
      </c>
      <c r="D39" s="22" t="s">
        <v>55</v>
      </c>
      <c r="E39" s="22" t="s">
        <v>26</v>
      </c>
      <c r="F39" s="10" t="s">
        <v>140</v>
      </c>
      <c r="G39" s="22" t="s">
        <v>66</v>
      </c>
      <c r="H39" s="22" t="s">
        <v>141</v>
      </c>
      <c r="I39" s="24" t="s">
        <v>59</v>
      </c>
      <c r="J39" s="25"/>
    </row>
    <row r="40" spans="1:10" ht="18" customHeight="1" x14ac:dyDescent="0.3">
      <c r="A40" s="22" t="s">
        <v>142</v>
      </c>
      <c r="B40" s="22">
        <v>9</v>
      </c>
      <c r="C40" s="23">
        <f>Calendrier!$B$3+7*(B40-1)+4</f>
        <v>46346</v>
      </c>
      <c r="D40" s="22" t="s">
        <v>55</v>
      </c>
      <c r="E40" s="22" t="s">
        <v>7</v>
      </c>
      <c r="F40" s="10" t="s">
        <v>143</v>
      </c>
      <c r="G40" s="22" t="s">
        <v>57</v>
      </c>
      <c r="H40" s="22" t="s">
        <v>141</v>
      </c>
      <c r="I40" s="24" t="s">
        <v>59</v>
      </c>
      <c r="J40" s="25"/>
    </row>
    <row r="41" spans="1:10" ht="18" customHeight="1" x14ac:dyDescent="0.3">
      <c r="A41" s="22" t="s">
        <v>144</v>
      </c>
      <c r="B41" s="22">
        <v>9</v>
      </c>
      <c r="C41" s="23">
        <f>Calendrier!$B$3+7*(B41-1)+4</f>
        <v>46346</v>
      </c>
      <c r="D41" s="22" t="s">
        <v>55</v>
      </c>
      <c r="E41" s="22" t="s">
        <v>26</v>
      </c>
      <c r="F41" s="10" t="s">
        <v>145</v>
      </c>
      <c r="G41" s="22" t="s">
        <v>57</v>
      </c>
      <c r="H41" s="22" t="s">
        <v>141</v>
      </c>
      <c r="I41" s="24" t="s">
        <v>59</v>
      </c>
      <c r="J41" s="25"/>
    </row>
    <row r="42" spans="1:10" ht="18" customHeight="1" x14ac:dyDescent="0.3">
      <c r="A42" s="22" t="s">
        <v>146</v>
      </c>
      <c r="B42" s="22">
        <v>9</v>
      </c>
      <c r="C42" s="23">
        <f>Calendrier!$B$3+7*(B42-1)+4</f>
        <v>46346</v>
      </c>
      <c r="D42" s="22" t="s">
        <v>55</v>
      </c>
      <c r="E42" s="22" t="s">
        <v>26</v>
      </c>
      <c r="F42" s="10" t="s">
        <v>147</v>
      </c>
      <c r="G42" s="22" t="s">
        <v>57</v>
      </c>
      <c r="H42" s="22" t="s">
        <v>141</v>
      </c>
      <c r="I42" s="24" t="s">
        <v>59</v>
      </c>
      <c r="J42" s="25"/>
    </row>
    <row r="43" spans="1:10" ht="18" customHeight="1" x14ac:dyDescent="0.3">
      <c r="A43" s="22" t="s">
        <v>148</v>
      </c>
      <c r="B43" s="22">
        <v>9</v>
      </c>
      <c r="C43" s="23">
        <f>Calendrier!$B$3+7*(B43-1)+4</f>
        <v>46346</v>
      </c>
      <c r="D43" s="22" t="s">
        <v>55</v>
      </c>
      <c r="E43" s="22" t="s">
        <v>26</v>
      </c>
      <c r="F43" s="10" t="s">
        <v>149</v>
      </c>
      <c r="G43" s="22" t="s">
        <v>57</v>
      </c>
      <c r="H43" s="22" t="s">
        <v>141</v>
      </c>
      <c r="I43" s="24" t="s">
        <v>59</v>
      </c>
      <c r="J43" s="25"/>
    </row>
    <row r="45" spans="1:10" x14ac:dyDescent="0.3">
      <c r="F45" s="3" t="s">
        <v>150</v>
      </c>
    </row>
    <row r="46" spans="1:10" x14ac:dyDescent="0.3">
      <c r="F46" s="26" t="s">
        <v>59</v>
      </c>
      <c r="G46" s="27">
        <f>COUNTIF($I$5:$I$43,F46)</f>
        <v>39</v>
      </c>
    </row>
    <row r="47" spans="1:10" x14ac:dyDescent="0.3">
      <c r="F47" s="26" t="s">
        <v>151</v>
      </c>
      <c r="G47" s="27">
        <f>COUNTIF($I$5:$I$43,F47)</f>
        <v>0</v>
      </c>
    </row>
    <row r="48" spans="1:10" x14ac:dyDescent="0.3">
      <c r="F48" s="26" t="s">
        <v>152</v>
      </c>
      <c r="G48" s="27">
        <f>COUNTIF($I$5:$I$43,F48)</f>
        <v>0</v>
      </c>
    </row>
    <row r="49" spans="6:7" x14ac:dyDescent="0.3">
      <c r="F49" s="26" t="s">
        <v>153</v>
      </c>
      <c r="G49" s="27">
        <f>COUNTIF($I$5:$I$43,F49)</f>
        <v>0</v>
      </c>
    </row>
    <row r="50" spans="6:7" x14ac:dyDescent="0.3">
      <c r="F50" s="26" t="s">
        <v>154</v>
      </c>
      <c r="G50" s="27">
        <f>COUNTIF($I$5:$I$43,F50)</f>
        <v>0</v>
      </c>
    </row>
    <row r="51" spans="6:7" x14ac:dyDescent="0.3">
      <c r="F51" s="3" t="s">
        <v>155</v>
      </c>
      <c r="G51" s="28">
        <f>SUM(G46:G50)</f>
        <v>39</v>
      </c>
    </row>
    <row r="52" spans="6:7" x14ac:dyDescent="0.3">
      <c r="F52" s="3" t="s">
        <v>156</v>
      </c>
      <c r="G52" s="29">
        <f>IF(G51=0,0,G49/G51)</f>
        <v>0</v>
      </c>
    </row>
  </sheetData>
  <autoFilter ref="A4:J43" xr:uid="{00000000-0009-0000-0000-000001000000}"/>
  <conditionalFormatting sqref="I5:I43">
    <cfRule type="cellIs" dxfId="7" priority="2" operator="equal">
      <formula>"Validé"</formula>
    </cfRule>
    <cfRule type="cellIs" dxfId="6" priority="3" operator="equal">
      <formula>"Livré"</formula>
    </cfRule>
    <cfRule type="cellIs" dxfId="5" priority="4" operator="equal">
      <formula>"En cours"</formula>
    </cfRule>
    <cfRule type="cellIs" dxfId="4" priority="5" operator="equal">
      <formula>"Bloqué"</formula>
    </cfRule>
  </conditionalFormatting>
  <dataValidations count="1">
    <dataValidation type="list" sqref="I5:I43" xr:uid="{00000000-0002-0000-0100-000000000000}">
      <formula1>"À faire,En cours,Livré,Validé,Bloqué"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5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4.4" x14ac:dyDescent="0.3"/>
  <cols>
    <col min="1" max="1" width="8" customWidth="1"/>
    <col min="2" max="2" width="6" customWidth="1"/>
    <col min="3" max="3" width="14" customWidth="1"/>
    <col min="4" max="4" width="52" customWidth="1"/>
    <col min="5" max="5" width="32" customWidth="1"/>
    <col min="6" max="6" width="12" customWidth="1"/>
    <col min="7" max="7" width="18" customWidth="1"/>
    <col min="8" max="8" width="34" customWidth="1"/>
  </cols>
  <sheetData>
    <row r="1" spans="1:8" ht="17.399999999999999" x14ac:dyDescent="0.3">
      <c r="A1" s="2" t="s">
        <v>157</v>
      </c>
    </row>
    <row r="2" spans="1:8" x14ac:dyDescent="0.3">
      <c r="A2" s="5" t="s">
        <v>158</v>
      </c>
    </row>
    <row r="4" spans="1:8" ht="30" customHeight="1" x14ac:dyDescent="0.3">
      <c r="A4" s="6" t="s">
        <v>41</v>
      </c>
      <c r="B4" s="6" t="s">
        <v>47</v>
      </c>
      <c r="C4" s="6" t="s">
        <v>159</v>
      </c>
      <c r="D4" s="6" t="s">
        <v>160</v>
      </c>
      <c r="E4" s="6" t="s">
        <v>161</v>
      </c>
      <c r="F4" s="6" t="s">
        <v>52</v>
      </c>
      <c r="G4" s="6" t="s">
        <v>162</v>
      </c>
      <c r="H4" s="6" t="s">
        <v>53</v>
      </c>
    </row>
    <row r="5" spans="1:8" ht="18" customHeight="1" x14ac:dyDescent="0.3">
      <c r="A5" s="30" t="s">
        <v>58</v>
      </c>
      <c r="B5" s="22">
        <v>1</v>
      </c>
      <c r="C5" s="23">
        <f>Calendrier!$B$3+7*(B5-1)+4</f>
        <v>46290</v>
      </c>
      <c r="D5" s="10" t="s">
        <v>163</v>
      </c>
      <c r="E5" s="10" t="s">
        <v>164</v>
      </c>
      <c r="F5" s="24" t="s">
        <v>59</v>
      </c>
      <c r="G5" s="31"/>
      <c r="H5" s="25"/>
    </row>
    <row r="6" spans="1:8" ht="18" customHeight="1" x14ac:dyDescent="0.3">
      <c r="A6" s="30" t="s">
        <v>75</v>
      </c>
      <c r="B6" s="22">
        <v>2</v>
      </c>
      <c r="C6" s="23">
        <f>Calendrier!$B$3+7*(B6-1)+4</f>
        <v>46297</v>
      </c>
      <c r="D6" s="10" t="s">
        <v>165</v>
      </c>
      <c r="E6" s="10" t="s">
        <v>166</v>
      </c>
      <c r="F6" s="24" t="s">
        <v>59</v>
      </c>
      <c r="G6" s="31"/>
      <c r="H6" s="25"/>
    </row>
    <row r="7" spans="1:8" ht="18" customHeight="1" x14ac:dyDescent="0.3">
      <c r="A7" s="30" t="s">
        <v>82</v>
      </c>
      <c r="B7" s="22">
        <v>3</v>
      </c>
      <c r="C7" s="23">
        <f>Calendrier!$B$3+7*(B7-1)+4</f>
        <v>46304</v>
      </c>
      <c r="D7" s="10" t="s">
        <v>167</v>
      </c>
      <c r="E7" s="10" t="s">
        <v>164</v>
      </c>
      <c r="F7" s="24" t="s">
        <v>59</v>
      </c>
      <c r="G7" s="31"/>
      <c r="H7" s="25"/>
    </row>
    <row r="8" spans="1:8" ht="18" customHeight="1" x14ac:dyDescent="0.3">
      <c r="A8" s="30" t="s">
        <v>91</v>
      </c>
      <c r="B8" s="22">
        <v>4</v>
      </c>
      <c r="C8" s="23">
        <f>Calendrier!$B$3+7*(B8-1)+4</f>
        <v>46311</v>
      </c>
      <c r="D8" s="10" t="s">
        <v>168</v>
      </c>
      <c r="E8" s="10" t="s">
        <v>169</v>
      </c>
      <c r="F8" s="24" t="s">
        <v>59</v>
      </c>
      <c r="G8" s="31"/>
      <c r="H8" s="25"/>
    </row>
    <row r="9" spans="1:8" ht="18" customHeight="1" x14ac:dyDescent="0.3">
      <c r="A9" s="30" t="s">
        <v>102</v>
      </c>
      <c r="B9" s="22">
        <v>5</v>
      </c>
      <c r="C9" s="23">
        <f>Calendrier!$B$3+7*(B9-1)+4</f>
        <v>46318</v>
      </c>
      <c r="D9" s="10" t="s">
        <v>170</v>
      </c>
      <c r="E9" s="10" t="s">
        <v>169</v>
      </c>
      <c r="F9" s="24" t="s">
        <v>59</v>
      </c>
      <c r="G9" s="31"/>
      <c r="H9" s="25"/>
    </row>
    <row r="10" spans="1:8" ht="18" customHeight="1" x14ac:dyDescent="0.3">
      <c r="A10" s="30" t="s">
        <v>111</v>
      </c>
      <c r="B10" s="22">
        <v>6</v>
      </c>
      <c r="C10" s="23">
        <f>Calendrier!$B$3+7*(B10-1)+4</f>
        <v>46325</v>
      </c>
      <c r="D10" s="10" t="s">
        <v>171</v>
      </c>
      <c r="E10" s="10" t="s">
        <v>169</v>
      </c>
      <c r="F10" s="24" t="s">
        <v>59</v>
      </c>
      <c r="G10" s="31"/>
      <c r="H10" s="25"/>
    </row>
    <row r="11" spans="1:8" ht="18" customHeight="1" x14ac:dyDescent="0.3">
      <c r="A11" s="30" t="s">
        <v>118</v>
      </c>
      <c r="B11" s="22">
        <v>7</v>
      </c>
      <c r="C11" s="23">
        <f>Calendrier!$B$3+7*(B11-1)+4</f>
        <v>46332</v>
      </c>
      <c r="D11" s="10" t="s">
        <v>172</v>
      </c>
      <c r="E11" s="10" t="s">
        <v>169</v>
      </c>
      <c r="F11" s="24" t="s">
        <v>59</v>
      </c>
      <c r="G11" s="31"/>
      <c r="H11" s="25"/>
    </row>
    <row r="12" spans="1:8" ht="18" customHeight="1" x14ac:dyDescent="0.3">
      <c r="A12" s="30" t="s">
        <v>131</v>
      </c>
      <c r="B12" s="22">
        <v>8</v>
      </c>
      <c r="C12" s="23">
        <f>Calendrier!$B$3+7*(B12-1)+4</f>
        <v>46339</v>
      </c>
      <c r="D12" s="10" t="s">
        <v>173</v>
      </c>
      <c r="E12" s="10" t="s">
        <v>169</v>
      </c>
      <c r="F12" s="24" t="s">
        <v>59</v>
      </c>
      <c r="G12" s="31"/>
      <c r="H12" s="25"/>
    </row>
    <row r="13" spans="1:8" ht="30.75" customHeight="1" x14ac:dyDescent="0.3">
      <c r="A13" s="30" t="s">
        <v>141</v>
      </c>
      <c r="B13" s="22">
        <v>9</v>
      </c>
      <c r="C13" s="23">
        <f>Calendrier!$B$3+7*(B13-1)+4</f>
        <v>46346</v>
      </c>
      <c r="D13" s="10" t="s">
        <v>174</v>
      </c>
      <c r="E13" s="10" t="s">
        <v>175</v>
      </c>
      <c r="F13" s="24" t="s">
        <v>59</v>
      </c>
      <c r="G13" s="31"/>
      <c r="H13" s="25"/>
    </row>
    <row r="15" spans="1:8" x14ac:dyDescent="0.3">
      <c r="D15" s="5" t="s">
        <v>176</v>
      </c>
    </row>
  </sheetData>
  <conditionalFormatting sqref="F5:F13">
    <cfRule type="cellIs" dxfId="3" priority="2" operator="equal">
      <formula>"Validé"</formula>
    </cfRule>
    <cfRule type="cellIs" dxfId="2" priority="3" operator="equal">
      <formula>"En cours"</formula>
    </cfRule>
    <cfRule type="cellIs" dxfId="1" priority="4" operator="equal">
      <formula>"Refusé"</formula>
    </cfRule>
  </conditionalFormatting>
  <conditionalFormatting sqref="G5:G13">
    <cfRule type="expression" dxfId="0" priority="5">
      <formula>AND(G5&lt;&gt;"",G5&gt;C5)</formula>
    </cfRule>
  </conditionalFormatting>
  <dataValidations count="1">
    <dataValidation type="list" sqref="F5:F13" xr:uid="{00000000-0002-0000-0200-000000000000}">
      <formula1>"À faire,En cours,Validé,Refusé"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showGridLines="0" zoomScaleNormal="100" workbookViewId="0"/>
  </sheetViews>
  <sheetFormatPr baseColWidth="10" defaultColWidth="8.6640625" defaultRowHeight="14.4" x14ac:dyDescent="0.3"/>
  <cols>
    <col min="1" max="1" width="10" customWidth="1"/>
    <col min="2" max="2" width="70" customWidth="1"/>
    <col min="3" max="4" width="9" customWidth="1"/>
    <col min="5" max="5" width="11" customWidth="1"/>
    <col min="6" max="6" width="20" customWidth="1"/>
  </cols>
  <sheetData>
    <row r="1" spans="1:6" ht="17.399999999999999" x14ac:dyDescent="0.3">
      <c r="A1" s="2" t="s">
        <v>177</v>
      </c>
    </row>
    <row r="2" spans="1:6" x14ac:dyDescent="0.3">
      <c r="A2" s="5" t="s">
        <v>178</v>
      </c>
    </row>
    <row r="4" spans="1:6" ht="30" customHeight="1" x14ac:dyDescent="0.3">
      <c r="A4" s="6" t="s">
        <v>49</v>
      </c>
      <c r="B4" s="6" t="s">
        <v>179</v>
      </c>
      <c r="C4" s="6" t="s">
        <v>180</v>
      </c>
      <c r="D4" s="6" t="s">
        <v>181</v>
      </c>
      <c r="E4" s="6" t="s">
        <v>182</v>
      </c>
      <c r="F4" s="6" t="s">
        <v>183</v>
      </c>
    </row>
    <row r="5" spans="1:6" ht="30.75" customHeight="1" x14ac:dyDescent="0.3">
      <c r="A5" s="30" t="s">
        <v>73</v>
      </c>
      <c r="B5" s="10" t="s">
        <v>184</v>
      </c>
      <c r="C5" s="32">
        <v>35</v>
      </c>
      <c r="D5" s="32">
        <v>40</v>
      </c>
      <c r="E5" s="33">
        <f t="shared" ref="E5:E10" si="0">AVERAGE(C5:D5)</f>
        <v>37.5</v>
      </c>
      <c r="F5" s="22" t="s">
        <v>185</v>
      </c>
    </row>
    <row r="6" spans="1:6" ht="18" customHeight="1" x14ac:dyDescent="0.3">
      <c r="A6" s="30" t="s">
        <v>88</v>
      </c>
      <c r="B6" s="10" t="s">
        <v>186</v>
      </c>
      <c r="C6" s="32">
        <v>12</v>
      </c>
      <c r="D6" s="32">
        <v>15</v>
      </c>
      <c r="E6" s="33">
        <f t="shared" si="0"/>
        <v>13.5</v>
      </c>
      <c r="F6" s="22" t="s">
        <v>187</v>
      </c>
    </row>
    <row r="7" spans="1:6" ht="18" customHeight="1" x14ac:dyDescent="0.3">
      <c r="A7" s="30" t="s">
        <v>99</v>
      </c>
      <c r="B7" s="10" t="s">
        <v>188</v>
      </c>
      <c r="C7" s="32">
        <v>12</v>
      </c>
      <c r="D7" s="32">
        <v>15</v>
      </c>
      <c r="E7" s="33">
        <f t="shared" si="0"/>
        <v>13.5</v>
      </c>
      <c r="F7" s="22" t="s">
        <v>189</v>
      </c>
    </row>
    <row r="8" spans="1:6" ht="18" customHeight="1" x14ac:dyDescent="0.3">
      <c r="A8" s="30" t="s">
        <v>106</v>
      </c>
      <c r="B8" s="10" t="s">
        <v>190</v>
      </c>
      <c r="C8" s="32">
        <v>10</v>
      </c>
      <c r="D8" s="32">
        <v>12</v>
      </c>
      <c r="E8" s="33">
        <f t="shared" si="0"/>
        <v>11</v>
      </c>
      <c r="F8" s="22" t="s">
        <v>191</v>
      </c>
    </row>
    <row r="9" spans="1:6" ht="18" customHeight="1" x14ac:dyDescent="0.3">
      <c r="A9" s="30" t="s">
        <v>113</v>
      </c>
      <c r="B9" s="10" t="s">
        <v>192</v>
      </c>
      <c r="C9" s="32">
        <v>12</v>
      </c>
      <c r="D9" s="32">
        <v>15</v>
      </c>
      <c r="E9" s="33">
        <f t="shared" si="0"/>
        <v>13.5</v>
      </c>
      <c r="F9" s="22" t="s">
        <v>193</v>
      </c>
    </row>
    <row r="10" spans="1:6" ht="18" customHeight="1" x14ac:dyDescent="0.3">
      <c r="A10" s="30" t="s">
        <v>122</v>
      </c>
      <c r="B10" s="10" t="s">
        <v>194</v>
      </c>
      <c r="C10" s="32">
        <v>6</v>
      </c>
      <c r="D10" s="32">
        <v>8</v>
      </c>
      <c r="E10" s="33">
        <f t="shared" si="0"/>
        <v>7</v>
      </c>
      <c r="F10" s="22" t="s">
        <v>193</v>
      </c>
    </row>
    <row r="11" spans="1:6" x14ac:dyDescent="0.3">
      <c r="A11" s="34" t="s">
        <v>195</v>
      </c>
      <c r="B11" s="35"/>
      <c r="C11" s="36">
        <f>SUM(C5:C10)</f>
        <v>87</v>
      </c>
      <c r="D11" s="36">
        <f>SUM(D5:D10)</f>
        <v>105</v>
      </c>
      <c r="E11" s="37">
        <f>SUM(E5:E10)</f>
        <v>96</v>
      </c>
      <c r="F11" s="35"/>
    </row>
    <row r="13" spans="1:6" x14ac:dyDescent="0.3">
      <c r="B13" s="26" t="s">
        <v>196</v>
      </c>
      <c r="C13" s="24">
        <v>6</v>
      </c>
    </row>
    <row r="14" spans="1:6" x14ac:dyDescent="0.3">
      <c r="B14" s="3" t="s">
        <v>197</v>
      </c>
      <c r="C14" s="38">
        <f>IF(C13=0,0,E11/C13)</f>
        <v>16</v>
      </c>
    </row>
    <row r="15" spans="1:6" x14ac:dyDescent="0.3">
      <c r="B15" s="26" t="s">
        <v>198</v>
      </c>
      <c r="C15" s="33">
        <f>IF(C13=0,0,D11/C13)</f>
        <v>17.5</v>
      </c>
    </row>
  </sheetData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9"/>
  <sheetViews>
    <sheetView showGridLines="0" zoomScaleNormal="100" workbookViewId="0"/>
  </sheetViews>
  <sheetFormatPr baseColWidth="10" defaultColWidth="8.6640625" defaultRowHeight="14.4" x14ac:dyDescent="0.3"/>
  <cols>
    <col min="1" max="1" width="30" customWidth="1"/>
    <col min="2" max="2" width="14" customWidth="1"/>
    <col min="3" max="3" width="10" customWidth="1"/>
    <col min="4" max="4" width="60" customWidth="1"/>
  </cols>
  <sheetData>
    <row r="1" spans="1:4" ht="17.399999999999999" x14ac:dyDescent="0.3">
      <c r="A1" s="2" t="s">
        <v>199</v>
      </c>
    </row>
    <row r="3" spans="1:4" x14ac:dyDescent="0.3">
      <c r="A3" s="3" t="s">
        <v>200</v>
      </c>
    </row>
    <row r="4" spans="1:4" x14ac:dyDescent="0.3">
      <c r="A4" s="6" t="s">
        <v>201</v>
      </c>
      <c r="B4" s="6" t="s">
        <v>202</v>
      </c>
      <c r="C4" s="6" t="s">
        <v>203</v>
      </c>
      <c r="D4" s="6" t="s">
        <v>204</v>
      </c>
    </row>
    <row r="5" spans="1:4" ht="18" customHeight="1" x14ac:dyDescent="0.3">
      <c r="A5" s="10" t="s">
        <v>205</v>
      </c>
      <c r="B5" s="22" t="s">
        <v>206</v>
      </c>
      <c r="C5" s="22" t="s">
        <v>207</v>
      </c>
      <c r="D5" s="10" t="s">
        <v>208</v>
      </c>
    </row>
    <row r="6" spans="1:4" ht="30.75" customHeight="1" x14ac:dyDescent="0.3">
      <c r="A6" s="10" t="s">
        <v>209</v>
      </c>
      <c r="B6" s="22" t="s">
        <v>210</v>
      </c>
      <c r="C6" s="22" t="s">
        <v>211</v>
      </c>
      <c r="D6" s="10" t="s">
        <v>212</v>
      </c>
    </row>
    <row r="7" spans="1:4" ht="30.75" customHeight="1" x14ac:dyDescent="0.3">
      <c r="A7" s="10" t="s">
        <v>213</v>
      </c>
      <c r="B7" s="22" t="s">
        <v>214</v>
      </c>
      <c r="C7" s="22" t="s">
        <v>215</v>
      </c>
      <c r="D7" s="10" t="s">
        <v>216</v>
      </c>
    </row>
    <row r="9" spans="1:4" x14ac:dyDescent="0.3">
      <c r="A9" s="3" t="s">
        <v>217</v>
      </c>
    </row>
    <row r="10" spans="1:4" ht="30.75" customHeight="1" x14ac:dyDescent="0.3">
      <c r="A10" s="1" t="s">
        <v>218</v>
      </c>
      <c r="B10" s="1"/>
      <c r="C10" s="1"/>
      <c r="D10" s="1"/>
    </row>
    <row r="11" spans="1:4" ht="30.75" customHeight="1" x14ac:dyDescent="0.3">
      <c r="A11" s="1" t="s">
        <v>219</v>
      </c>
      <c r="B11" s="1"/>
      <c r="C11" s="1"/>
      <c r="D11" s="1"/>
    </row>
    <row r="12" spans="1:4" ht="18" customHeight="1" x14ac:dyDescent="0.3">
      <c r="A12" s="1" t="s">
        <v>220</v>
      </c>
      <c r="B12" s="1"/>
      <c r="C12" s="1"/>
      <c r="D12" s="1"/>
    </row>
    <row r="14" spans="1:4" x14ac:dyDescent="0.3">
      <c r="A14" s="3" t="s">
        <v>221</v>
      </c>
    </row>
    <row r="15" spans="1:4" ht="18" customHeight="1" x14ac:dyDescent="0.3">
      <c r="A15" s="1" t="s">
        <v>222</v>
      </c>
      <c r="B15" s="1"/>
      <c r="C15" s="1"/>
      <c r="D15" s="1"/>
    </row>
    <row r="16" spans="1:4" ht="18" customHeight="1" x14ac:dyDescent="0.3">
      <c r="A16" s="1" t="s">
        <v>223</v>
      </c>
      <c r="B16" s="1"/>
      <c r="C16" s="1"/>
      <c r="D16" s="1"/>
    </row>
    <row r="17" spans="1:4" ht="18" customHeight="1" x14ac:dyDescent="0.3">
      <c r="A17" s="1" t="s">
        <v>224</v>
      </c>
      <c r="B17" s="1"/>
      <c r="C17" s="1"/>
      <c r="D17" s="1"/>
    </row>
    <row r="18" spans="1:4" ht="18" customHeight="1" x14ac:dyDescent="0.3">
      <c r="A18" s="1" t="s">
        <v>225</v>
      </c>
      <c r="B18" s="1"/>
      <c r="C18" s="1"/>
      <c r="D18" s="1"/>
    </row>
    <row r="19" spans="1:4" ht="18" customHeight="1" x14ac:dyDescent="0.3">
      <c r="A19" s="1" t="s">
        <v>226</v>
      </c>
      <c r="B19" s="1"/>
      <c r="C19" s="1"/>
      <c r="D19" s="1"/>
    </row>
  </sheetData>
  <mergeCells count="8">
    <mergeCell ref="A17:D17"/>
    <mergeCell ref="A18:D18"/>
    <mergeCell ref="A19:D19"/>
    <mergeCell ref="A10:D10"/>
    <mergeCell ref="A11:D11"/>
    <mergeCell ref="A12:D12"/>
    <mergeCell ref="A15:D15"/>
    <mergeCell ref="A16:D16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Calendrier</vt:lpstr>
      <vt:lpstr>Livrables</vt:lpstr>
      <vt:lpstr>Validations</vt:lpstr>
      <vt:lpstr>Périmètre</vt:lpstr>
      <vt:lpstr>Règles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Lenovo</cp:lastModifiedBy>
  <cp:revision>0</cp:revision>
  <dcterms:created xsi:type="dcterms:W3CDTF">2026-09-21T10:22:10Z</dcterms:created>
  <dcterms:modified xsi:type="dcterms:W3CDTF">2026-09-21T10:25:27Z</dcterms:modified>
  <dc:language>en-US</dc:language>
</cp:coreProperties>
</file>