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pgroupe.sharepoint.com/sites/SMIQSE/Documents partages/GSG/01 DOCUMENT PROCESSUS/"/>
    </mc:Choice>
  </mc:AlternateContent>
  <xr:revisionPtr revIDLastSave="629" documentId="13_ncr:1_{F9A63897-84E3-4BCF-8500-E2FBC996903A}" xr6:coauthVersionLast="47" xr6:coauthVersionMax="47" xr10:uidLastSave="{C3B1D206-000F-4718-A8E7-6AAA9A46763E}"/>
  <bookViews>
    <workbookView xWindow="-120" yWindow="-120" windowWidth="29040" windowHeight="15720" activeTab="1" xr2:uid="{EA23EECC-FCB5-422F-9983-1A87A78C7D11}"/>
  </bookViews>
  <sheets>
    <sheet name="GSG TB - TB - 2024" sheetId="6" r:id="rId1"/>
    <sheet name="GSG TB - TB - 2025" sheetId="7" r:id="rId2"/>
  </sheets>
  <definedNames>
    <definedName name="_xlnm.Print_Area" localSheetId="0">'GSG TB - TB - 2024'!$B$1:$X$18</definedName>
    <definedName name="_xlnm.Print_Area" localSheetId="1">'GSG TB - TB - 2025'!$B$1:$X$17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6" l="1"/>
  <c r="J14" i="6"/>
  <c r="V14" i="6" s="1"/>
  <c r="J17" i="7"/>
  <c r="S18" i="6"/>
  <c r="V18" i="6"/>
  <c r="V17" i="7"/>
  <c r="V11" i="7"/>
  <c r="V10" i="7"/>
  <c r="V9" i="7"/>
  <c r="V8" i="7"/>
  <c r="V7" i="7"/>
  <c r="P18" i="6"/>
  <c r="V7" i="6"/>
  <c r="V8" i="6" l="1"/>
  <c r="V9" i="6"/>
  <c r="V10" i="6"/>
  <c r="V11" i="6"/>
  <c r="V12" i="6"/>
</calcChain>
</file>

<file path=xl/sharedStrings.xml><?xml version="1.0" encoding="utf-8"?>
<sst xmlns="http://schemas.openxmlformats.org/spreadsheetml/2006/main" count="242" uniqueCount="85">
  <si>
    <t>GERER LE SECRETARIAT GENERAL</t>
  </si>
  <si>
    <t>GSG-TB VO
26/07/2024</t>
  </si>
  <si>
    <t>TABLEAU DE BORD DU PROCESSUS</t>
  </si>
  <si>
    <t>Objectifs stratégiques</t>
  </si>
  <si>
    <t>Objectifs opérationnels</t>
  </si>
  <si>
    <r>
      <t xml:space="preserve">Actions pour l'atteinte des objectifs 
</t>
    </r>
    <r>
      <rPr>
        <b/>
        <sz val="18"/>
        <color rgb="FFFF0000"/>
        <rFont val="Garamond"/>
        <family val="1"/>
      </rPr>
      <t>(Planifier ces actions dans le PAP du processus)</t>
    </r>
  </si>
  <si>
    <t>Indicateurs de mesures</t>
  </si>
  <si>
    <t>Méthode de calcul</t>
  </si>
  <si>
    <t>Cibles</t>
  </si>
  <si>
    <t>Fréquence</t>
  </si>
  <si>
    <t>Responsable de mesure de l'indicateur</t>
  </si>
  <si>
    <t>DONNEES DES MESURES  - 2024</t>
  </si>
  <si>
    <t>Causes en cas de non atteinte de la cible</t>
  </si>
  <si>
    <t>Actions d'amélioration à entreprendre</t>
  </si>
  <si>
    <t>Janv</t>
  </si>
  <si>
    <t>Févr</t>
  </si>
  <si>
    <t>Mars</t>
  </si>
  <si>
    <t>Avr</t>
  </si>
  <si>
    <t>Mai</t>
  </si>
  <si>
    <t>Juin</t>
  </si>
  <si>
    <t>Juil</t>
  </si>
  <si>
    <t>Août</t>
  </si>
  <si>
    <t>Sept</t>
  </si>
  <si>
    <t>Oct</t>
  </si>
  <si>
    <t>Nov</t>
  </si>
  <si>
    <t>Déc</t>
  </si>
  <si>
    <t>Moy indicateurs</t>
  </si>
  <si>
    <t>Renforcer les capacités structurelles, organisationnelles de l’entreprises et des ressources humaines</t>
  </si>
  <si>
    <t>Mobiliser des experts de qualité</t>
  </si>
  <si>
    <t>Identifier et établir des partenariats ou contrats avec des experts qualifiés</t>
  </si>
  <si>
    <t>Taux d'expert de qualité mobilsé</t>
  </si>
  <si>
    <t>(Nbre d'expert mobilisés et évalué Satisfait ou Très satisfait/Nbre d'experts mobilisés et évalués) x 100</t>
  </si>
  <si>
    <t>Trimestrielle</t>
  </si>
  <si>
    <t>Kévin SAVI</t>
  </si>
  <si>
    <t>Assurer la pérennité de SDP</t>
  </si>
  <si>
    <t>Etablir un budget prévisionnel
Optimiser les dépenses</t>
  </si>
  <si>
    <t xml:space="preserve">Taux de respect du budget prévisionnel : Budget du Siège  </t>
  </si>
  <si>
    <t>(Budget réalisé/Budget pévisionnel) x 100</t>
  </si>
  <si>
    <t>Inf. à 100%</t>
  </si>
  <si>
    <t>Mensuelle</t>
  </si>
  <si>
    <t>Odette OUENSOU</t>
  </si>
  <si>
    <t xml:space="preserve"> Réalisation des dépenses non prévues au budget
Dépense supérieure à la prévision budgétaire</t>
  </si>
  <si>
    <t>Séance semestrielle de recallage budgétaire</t>
  </si>
  <si>
    <t>Taux de respect du budget prévisionnel : Projet ADEOTI</t>
  </si>
  <si>
    <t>Taux de respect du budget prévisionnel : Projet BOTINZA</t>
  </si>
  <si>
    <t>Taux de respect du budget prévisionnel : Projet des Cités</t>
  </si>
  <si>
    <t>Faire le décompte du projet
Etablir les factures usuelles</t>
  </si>
  <si>
    <t>Taux de respect des exigences de facturation</t>
  </si>
  <si>
    <t>(Nbre de facture déposée/Nbre de facture à déposer)x 100</t>
  </si>
  <si>
    <t>Définir et respecter les échéanciers de règlement</t>
  </si>
  <si>
    <t>Taux de recouvrement des créances de plus de 30 jours de retards</t>
  </si>
  <si>
    <t>(Montant des créances recouvé /Montant total des créances )x100</t>
  </si>
  <si>
    <t>Mettre en place un SMI - QSE performant</t>
  </si>
  <si>
    <t>Etablir le programme d'évaluation et mettre en œuvre</t>
  </si>
  <si>
    <t>Taux de réalisation du programme d’évaluation du personnel</t>
  </si>
  <si>
    <t>(Nombre d'évalution réalisée/nombre total d'évaluation à faire)x100</t>
  </si>
  <si>
    <t>Annuelle</t>
  </si>
  <si>
    <t>Mireille HOUEDAN</t>
  </si>
  <si>
    <t>Etablir le plan de formation et mettre en œuvre</t>
  </si>
  <si>
    <t>Taux de réalisation du plan de formation</t>
  </si>
  <si>
    <t>(Nombre de formation planifiée et réalisée/ nombre de formation planifiée)x100</t>
  </si>
  <si>
    <t>Semestrielle</t>
  </si>
  <si>
    <t>Préserver la santé et la sécurité du personnel</t>
  </si>
  <si>
    <t>Sensibilisation du personnel au code de la route et autres exigences de sécurité</t>
  </si>
  <si>
    <t>Taux de fréquence des accidents du travail</t>
  </si>
  <si>
    <t>(Nombre d'accident de travail avec arrêt de travail x1000000)/heure totale travaillée</t>
  </si>
  <si>
    <t>Inf à 1</t>
  </si>
  <si>
    <t>Distribution des EPI et s'assurer de leur utilisation ainsi que le contrôle</t>
  </si>
  <si>
    <t>Taux de gravité des accidents liés au travail</t>
  </si>
  <si>
    <t>(Nombre de jour d'arrêt de travail x1000)/le total des  heures  travaillées</t>
  </si>
  <si>
    <t>Inf à 0,5</t>
  </si>
  <si>
    <t>Assurer l’avant-garde des bonnes pratiques environnementales</t>
  </si>
  <si>
    <t>Assurer notre responsabilité sociétale</t>
  </si>
  <si>
    <t xml:space="preserve">Elaborer la planification
Organiser des évenements de sensibilisations,
</t>
  </si>
  <si>
    <t>Nombre de SDP Talk réalisé</t>
  </si>
  <si>
    <t>Nombre total SDP réalisé / nombre total prévu utilisant SDP  Talk prévu</t>
  </si>
  <si>
    <t>Ahouéfa POGNON</t>
  </si>
  <si>
    <t>Intégrer l’utilisation optimale des dernières technologies numériques</t>
  </si>
  <si>
    <t>Digitaliser nos processus internes</t>
  </si>
  <si>
    <t>Mettre en place SDP connect et faire adhérer les clients appropirés à cet outil</t>
  </si>
  <si>
    <t>Taux de projet utilisant SDP Connect</t>
  </si>
  <si>
    <t>Nombre total du projet utilisant SDP connect / nombre total prévu utilisant SDP Connect</t>
  </si>
  <si>
    <t>Kisito AKPOLI</t>
  </si>
  <si>
    <t>Taux de gravité lié des accidents liés au travail</t>
  </si>
  <si>
    <r>
      <t xml:space="preserve">DONNEES DES MESURES  - 2025
</t>
    </r>
    <r>
      <rPr>
        <b/>
        <sz val="18"/>
        <color rgb="FFFF0000"/>
        <rFont val="Garamond"/>
        <family val="1"/>
      </rPr>
      <t>(Les données financières sont à renseigner à partir de la date 20 du mois suivant)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</si>
</sst>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5" x14ac:knownFonts="1">
    <font>
      <sz val="11"/>
      <color theme="1"/>
      <name val="Calibri"/>
      <family val="2"/>
      <scheme val="minor"/>
    </font>
    <font>
      <sz val="16"/>
      <color theme="1"/>
      <name val="Garamond"/>
      <family val="1"/>
    </font>
    <font>
      <b/>
      <sz val="18"/>
      <color rgb="FF000000"/>
      <name val="Garamond"/>
      <family val="1"/>
    </font>
    <font>
      <b/>
      <sz val="20"/>
      <color theme="1"/>
      <name val="Garamond"/>
      <family val="1"/>
    </font>
    <font>
      <b/>
      <sz val="18"/>
      <color rgb="FFFF0000"/>
      <name val="Garamond"/>
      <family val="1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6"/>
      <name val="Garamond"/>
      <family val="1"/>
    </font>
    <font>
      <b/>
      <sz val="14"/>
      <color theme="1"/>
      <name val="Garamond"/>
      <family val="1"/>
    </font>
    <font>
      <sz val="14"/>
      <color theme="1"/>
      <name val="Calibri"/>
      <family val="2"/>
      <scheme val="minor"/>
    </font>
    <font>
      <sz val="26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10" fontId="0" fillId="0" borderId="0" xfId="1" applyNumberFormat="1" applyFont="1"/>
    <xf numFmtId="0" fontId="1" fillId="3" borderId="2" xfId="0" applyFont="1" applyFill="1" applyBorder="1" applyAlignment="1">
      <alignment horizontal="center" vertical="center" wrapText="1"/>
    </xf>
    <xf numFmtId="9" fontId="9" fillId="3" borderId="2" xfId="1" applyFont="1" applyFill="1" applyBorder="1" applyAlignment="1">
      <alignment vertical="center"/>
    </xf>
    <xf numFmtId="0" fontId="0" fillId="3" borderId="2" xfId="0" applyFill="1" applyBorder="1"/>
    <xf numFmtId="0" fontId="0" fillId="3" borderId="11" xfId="0" applyFill="1" applyBorder="1"/>
    <xf numFmtId="0" fontId="0" fillId="3" borderId="0" xfId="0" applyFill="1"/>
    <xf numFmtId="9" fontId="8" fillId="3" borderId="2" xfId="1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9" fontId="1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16" xfId="0" applyFont="1" applyBorder="1" applyAlignment="1">
      <alignment wrapText="1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5" xfId="0" applyBorder="1"/>
    <xf numFmtId="0" fontId="0" fillId="0" borderId="11" xfId="0" applyBorder="1"/>
    <xf numFmtId="9" fontId="9" fillId="3" borderId="7" xfId="1" applyFont="1" applyFill="1" applyBorder="1" applyAlignment="1">
      <alignment vertical="center"/>
    </xf>
    <xf numFmtId="9" fontId="10" fillId="3" borderId="21" xfId="1" applyFont="1" applyFill="1" applyBorder="1" applyAlignment="1">
      <alignment vertical="center"/>
    </xf>
    <xf numFmtId="9" fontId="10" fillId="3" borderId="22" xfId="1" applyFont="1" applyFill="1" applyBorder="1" applyAlignment="1">
      <alignment vertical="center"/>
    </xf>
    <xf numFmtId="0" fontId="0" fillId="0" borderId="0" xfId="0" applyAlignment="1">
      <alignment horizontal="center"/>
    </xf>
    <xf numFmtId="0" fontId="13" fillId="3" borderId="11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3" fillId="3" borderId="11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vertical="center" wrapText="1"/>
    </xf>
    <xf numFmtId="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9" fontId="9" fillId="3" borderId="11" xfId="1" applyFont="1" applyFill="1" applyBorder="1" applyAlignment="1">
      <alignment vertical="center"/>
    </xf>
    <xf numFmtId="9" fontId="9" fillId="3" borderId="2" xfId="1" applyFont="1" applyFill="1" applyBorder="1" applyAlignment="1">
      <alignment horizontal="center" vertical="center" wrapText="1"/>
    </xf>
    <xf numFmtId="9" fontId="7" fillId="3" borderId="2" xfId="0" applyNumberFormat="1" applyFont="1" applyFill="1" applyBorder="1" applyAlignment="1">
      <alignment horizontal="center" vertical="center"/>
    </xf>
    <xf numFmtId="9" fontId="8" fillId="3" borderId="2" xfId="1" applyFont="1" applyFill="1" applyBorder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9" fontId="8" fillId="0" borderId="2" xfId="0" applyNumberFormat="1" applyFont="1" applyBorder="1" applyAlignment="1">
      <alignment horizontal="center" vertical="center"/>
    </xf>
    <xf numFmtId="9" fontId="6" fillId="3" borderId="2" xfId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8" fontId="1" fillId="0" borderId="10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9" fontId="9" fillId="3" borderId="2" xfId="1" applyFont="1" applyFill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0" fontId="6" fillId="0" borderId="23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9" fontId="7" fillId="3" borderId="21" xfId="0" applyNumberFormat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9" fontId="6" fillId="3" borderId="22" xfId="1" applyFont="1" applyFill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0" fontId="8" fillId="0" borderId="5" xfId="1" applyNumberFormat="1" applyFont="1" applyBorder="1" applyAlignment="1">
      <alignment horizontal="center" vertical="center"/>
    </xf>
    <xf numFmtId="10" fontId="8" fillId="0" borderId="27" xfId="1" applyNumberFormat="1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9" fontId="8" fillId="3" borderId="29" xfId="1" applyFont="1" applyFill="1" applyBorder="1" applyAlignment="1">
      <alignment horizontal="center" vertical="center"/>
    </xf>
    <xf numFmtId="9" fontId="8" fillId="3" borderId="33" xfId="1" applyFont="1" applyFill="1" applyBorder="1" applyAlignment="1">
      <alignment horizontal="center" vertical="center"/>
    </xf>
    <xf numFmtId="9" fontId="8" fillId="3" borderId="11" xfId="1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7" fillId="0" borderId="2" xfId="1" applyFont="1" applyBorder="1" applyAlignment="1">
      <alignment horizontal="center" vertical="center"/>
    </xf>
    <xf numFmtId="9" fontId="8" fillId="3" borderId="2" xfId="1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11">
    <dxf>
      <font>
        <color theme="1"/>
      </font>
      <fill>
        <patternFill>
          <bgColor rgb="FFFF0000"/>
        </patternFill>
      </fill>
    </dxf>
    <dxf>
      <fill>
        <patternFill>
          <bgColor theme="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FFFF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FFFF00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63501</xdr:rowOff>
    </xdr:from>
    <xdr:to>
      <xdr:col>1</xdr:col>
      <xdr:colOff>2478035</xdr:colOff>
      <xdr:row>1</xdr:row>
      <xdr:rowOff>455082</xdr:rowOff>
    </xdr:to>
    <xdr:pic>
      <xdr:nvPicPr>
        <xdr:cNvPr id="2" name="Image 1" descr="Cabinet d'ingénierie et management de projet | SDP">
          <a:extLst>
            <a:ext uri="{FF2B5EF4-FFF2-40B4-BE49-F238E27FC236}">
              <a16:creationId xmlns:a16="http://schemas.microsoft.com/office/drawing/2014/main" id="{81BE0752-1D86-4760-B656-1B12F99EA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3501"/>
          <a:ext cx="1620785" cy="9101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63501</xdr:rowOff>
    </xdr:from>
    <xdr:to>
      <xdr:col>1</xdr:col>
      <xdr:colOff>2478035</xdr:colOff>
      <xdr:row>1</xdr:row>
      <xdr:rowOff>455082</xdr:rowOff>
    </xdr:to>
    <xdr:pic>
      <xdr:nvPicPr>
        <xdr:cNvPr id="2" name="Image 1" descr="Cabinet d'ingénierie et management de projet | SDP">
          <a:extLst>
            <a:ext uri="{FF2B5EF4-FFF2-40B4-BE49-F238E27FC236}">
              <a16:creationId xmlns:a16="http://schemas.microsoft.com/office/drawing/2014/main" id="{295BD3C4-5ADC-44B2-B2EB-24F8A3EA8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8" y="63501"/>
          <a:ext cx="1620785" cy="9106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D93D-50C3-4BFD-B595-176126B276E2}">
  <dimension ref="B1:X18"/>
  <sheetViews>
    <sheetView view="pageBreakPreview" zoomScale="51" zoomScaleNormal="61" zoomScaleSheetLayoutView="51" workbookViewId="0">
      <selection activeCell="C20" sqref="C20"/>
    </sheetView>
  </sheetViews>
  <sheetFormatPr baseColWidth="10" defaultColWidth="11.42578125" defaultRowHeight="15" x14ac:dyDescent="0.25"/>
  <cols>
    <col min="2" max="2" width="52" customWidth="1"/>
    <col min="3" max="3" width="50.28515625" customWidth="1"/>
    <col min="4" max="4" width="54.28515625" customWidth="1"/>
    <col min="5" max="6" width="59.42578125" customWidth="1"/>
    <col min="7" max="7" width="15" bestFit="1" customWidth="1"/>
    <col min="8" max="8" width="22.7109375" customWidth="1"/>
    <col min="9" max="9" width="31.85546875" bestFit="1" customWidth="1"/>
    <col min="10" max="17" width="15.5703125" customWidth="1"/>
    <col min="18" max="18" width="16.140625" customWidth="1"/>
    <col min="19" max="22" width="15.5703125" customWidth="1"/>
    <col min="23" max="23" width="39.28515625" customWidth="1"/>
    <col min="24" max="24" width="39.7109375" customWidth="1"/>
  </cols>
  <sheetData>
    <row r="1" spans="2:24" ht="41.1" customHeight="1" x14ac:dyDescent="0.25">
      <c r="B1" s="85"/>
      <c r="C1" s="78" t="s">
        <v>0</v>
      </c>
      <c r="D1" s="79"/>
      <c r="E1" s="79"/>
      <c r="F1" s="79"/>
      <c r="G1" s="79"/>
      <c r="H1" s="80"/>
      <c r="I1" s="73" t="s">
        <v>1</v>
      </c>
    </row>
    <row r="2" spans="2:24" ht="41.1" customHeight="1" thickBot="1" x14ac:dyDescent="0.3">
      <c r="B2" s="86"/>
      <c r="C2" s="75" t="s">
        <v>2</v>
      </c>
      <c r="D2" s="76"/>
      <c r="E2" s="76"/>
      <c r="F2" s="76"/>
      <c r="G2" s="76"/>
      <c r="H2" s="77"/>
      <c r="I2" s="74"/>
      <c r="J2" s="1"/>
    </row>
    <row r="3" spans="2:24" ht="35.1" customHeight="1" thickBot="1" x14ac:dyDescent="0.3">
      <c r="B3" s="37"/>
      <c r="C3" s="11"/>
      <c r="D3" s="11"/>
      <c r="E3" s="11"/>
      <c r="F3" s="11"/>
      <c r="G3" s="11"/>
      <c r="J3" s="1"/>
    </row>
    <row r="4" spans="2:24" ht="39.75" customHeight="1" x14ac:dyDescent="0.25">
      <c r="B4" s="81" t="s">
        <v>3</v>
      </c>
      <c r="C4" s="83" t="s">
        <v>4</v>
      </c>
      <c r="D4" s="83" t="s">
        <v>5</v>
      </c>
      <c r="E4" s="83" t="s">
        <v>6</v>
      </c>
      <c r="F4" s="83" t="s">
        <v>7</v>
      </c>
      <c r="G4" s="83" t="s">
        <v>8</v>
      </c>
      <c r="H4" s="83" t="s">
        <v>9</v>
      </c>
      <c r="I4" s="87" t="s">
        <v>10</v>
      </c>
      <c r="J4" s="93" t="s">
        <v>11</v>
      </c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102" t="s">
        <v>12</v>
      </c>
      <c r="X4" s="89" t="s">
        <v>13</v>
      </c>
    </row>
    <row r="5" spans="2:24" ht="86.25" customHeight="1" thickBot="1" x14ac:dyDescent="0.3">
      <c r="B5" s="82"/>
      <c r="C5" s="84"/>
      <c r="D5" s="84"/>
      <c r="E5" s="84"/>
      <c r="F5" s="84"/>
      <c r="G5" s="84"/>
      <c r="H5" s="84"/>
      <c r="I5" s="88"/>
      <c r="J5" s="12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3" t="s">
        <v>24</v>
      </c>
      <c r="U5" s="43" t="s">
        <v>25</v>
      </c>
      <c r="V5" s="44" t="s">
        <v>26</v>
      </c>
      <c r="W5" s="103"/>
      <c r="X5" s="88"/>
    </row>
    <row r="6" spans="2:24" ht="102" customHeight="1" x14ac:dyDescent="0.45">
      <c r="B6" s="16" t="s">
        <v>27</v>
      </c>
      <c r="C6" s="67" t="s">
        <v>28</v>
      </c>
      <c r="D6" s="26" t="s">
        <v>29</v>
      </c>
      <c r="E6" s="22" t="s">
        <v>30</v>
      </c>
      <c r="F6" s="40" t="s">
        <v>31</v>
      </c>
      <c r="G6" s="25">
        <v>1</v>
      </c>
      <c r="H6" s="26" t="s">
        <v>32</v>
      </c>
      <c r="I6" s="39" t="s">
        <v>33</v>
      </c>
      <c r="J6" s="90"/>
      <c r="K6" s="91"/>
      <c r="L6" s="91"/>
      <c r="M6" s="92"/>
      <c r="N6" s="92"/>
      <c r="O6" s="92"/>
      <c r="P6" s="92"/>
      <c r="Q6" s="92"/>
      <c r="R6" s="92"/>
      <c r="S6" s="100">
        <v>1</v>
      </c>
      <c r="T6" s="100"/>
      <c r="U6" s="101"/>
      <c r="V6" s="71">
        <v>1</v>
      </c>
      <c r="W6" s="32"/>
      <c r="X6" s="15"/>
    </row>
    <row r="7" spans="2:24" s="6" customFormat="1" ht="94.5" customHeight="1" x14ac:dyDescent="0.35">
      <c r="B7" s="45" t="s">
        <v>27</v>
      </c>
      <c r="C7" s="46" t="s">
        <v>34</v>
      </c>
      <c r="D7" s="49" t="s">
        <v>35</v>
      </c>
      <c r="E7" s="47" t="s">
        <v>36</v>
      </c>
      <c r="F7" s="40" t="s">
        <v>37</v>
      </c>
      <c r="G7" s="48" t="s">
        <v>38</v>
      </c>
      <c r="H7" s="49" t="s">
        <v>39</v>
      </c>
      <c r="I7" s="50" t="s">
        <v>40</v>
      </c>
      <c r="J7" s="3">
        <v>1.116493588069259</v>
      </c>
      <c r="K7" s="3">
        <v>0.94950441268841101</v>
      </c>
      <c r="L7" s="3">
        <v>0.95373787912033015</v>
      </c>
      <c r="M7" s="3">
        <v>0.94849722637698408</v>
      </c>
      <c r="N7" s="3">
        <v>0.97289671115543308</v>
      </c>
      <c r="O7" s="3">
        <v>0.93986482731045673</v>
      </c>
      <c r="P7" s="3">
        <v>0.93769348503500338</v>
      </c>
      <c r="Q7" s="3">
        <v>0.93736310956092206</v>
      </c>
      <c r="R7" s="52">
        <v>0.98368211394205696</v>
      </c>
      <c r="S7" s="3">
        <v>1.0441912698918878</v>
      </c>
      <c r="T7" s="3">
        <v>1.1056437381193194</v>
      </c>
      <c r="U7" s="3">
        <v>1.1352766836418322</v>
      </c>
      <c r="V7" s="51">
        <f>+AVERAGE(J7:U7)</f>
        <v>1.0020704204093247</v>
      </c>
      <c r="W7" s="40" t="s">
        <v>41</v>
      </c>
      <c r="X7" s="40" t="s">
        <v>42</v>
      </c>
    </row>
    <row r="8" spans="2:24" s="6" customFormat="1" ht="62.1" customHeight="1" x14ac:dyDescent="0.25">
      <c r="B8" s="17" t="s">
        <v>27</v>
      </c>
      <c r="C8" s="68" t="s">
        <v>34</v>
      </c>
      <c r="D8" s="49" t="s">
        <v>35</v>
      </c>
      <c r="E8" s="8" t="s">
        <v>43</v>
      </c>
      <c r="F8" s="10" t="s">
        <v>37</v>
      </c>
      <c r="G8" s="9" t="s">
        <v>38</v>
      </c>
      <c r="H8" s="2" t="s">
        <v>39</v>
      </c>
      <c r="I8" s="19" t="s">
        <v>40</v>
      </c>
      <c r="J8" s="34">
        <v>0.94912547835297412</v>
      </c>
      <c r="K8" s="3">
        <v>0.94140778236295874</v>
      </c>
      <c r="L8" s="3">
        <v>0.83652896175896319</v>
      </c>
      <c r="M8" s="7">
        <v>0.81309250787128284</v>
      </c>
      <c r="N8" s="7">
        <v>0.83282069823222438</v>
      </c>
      <c r="O8" s="7">
        <v>0.82917296782899563</v>
      </c>
      <c r="P8" s="3">
        <v>0.80711927679178597</v>
      </c>
      <c r="Q8" s="3">
        <v>0.77845006004619854</v>
      </c>
      <c r="R8" s="52">
        <v>0.7704660649141214</v>
      </c>
      <c r="S8" s="54">
        <v>0.77517849889819812</v>
      </c>
      <c r="T8" s="52">
        <v>0.77620485208464063</v>
      </c>
      <c r="U8" s="52">
        <v>0.77204654045535648</v>
      </c>
      <c r="V8" s="3">
        <f t="shared" ref="V8:V12" si="0">AVERAGE(J8:U8)</f>
        <v>0.82346780746647497</v>
      </c>
      <c r="W8" s="38"/>
      <c r="X8" s="4"/>
    </row>
    <row r="9" spans="2:24" s="6" customFormat="1" ht="116.25" customHeight="1" x14ac:dyDescent="0.3">
      <c r="B9" s="17" t="s">
        <v>27</v>
      </c>
      <c r="C9" s="68" t="s">
        <v>34</v>
      </c>
      <c r="D9" s="49" t="s">
        <v>35</v>
      </c>
      <c r="E9" s="8" t="s">
        <v>44</v>
      </c>
      <c r="F9" s="10" t="s">
        <v>37</v>
      </c>
      <c r="G9" s="9" t="s">
        <v>38</v>
      </c>
      <c r="H9" s="2" t="s">
        <v>39</v>
      </c>
      <c r="I9" s="19" t="s">
        <v>40</v>
      </c>
      <c r="J9" s="34">
        <v>0.80365642737896492</v>
      </c>
      <c r="K9" s="3">
        <v>0.8107675477836519</v>
      </c>
      <c r="L9" s="3">
        <v>0.79794712200495732</v>
      </c>
      <c r="M9" s="7">
        <v>0.81358915736040605</v>
      </c>
      <c r="N9" s="7">
        <v>0.91369103715609346</v>
      </c>
      <c r="O9" s="7">
        <v>0.91300302408563783</v>
      </c>
      <c r="P9" s="3">
        <v>0.93450988006374236</v>
      </c>
      <c r="Q9" s="3">
        <v>0.92893723209306001</v>
      </c>
      <c r="R9" s="52">
        <v>0.92042481978905832</v>
      </c>
      <c r="S9" s="52">
        <v>0.91646244658506559</v>
      </c>
      <c r="T9" s="52">
        <v>0.92087445791479039</v>
      </c>
      <c r="U9" s="52">
        <v>0.9343306114319857</v>
      </c>
      <c r="V9" s="3">
        <f t="shared" si="0"/>
        <v>0.88401614697061781</v>
      </c>
      <c r="W9" s="41"/>
      <c r="X9" s="4"/>
    </row>
    <row r="10" spans="2:24" s="6" customFormat="1" ht="62.1" customHeight="1" x14ac:dyDescent="0.25">
      <c r="B10" s="17" t="s">
        <v>27</v>
      </c>
      <c r="C10" s="68" t="s">
        <v>34</v>
      </c>
      <c r="D10" s="49" t="s">
        <v>35</v>
      </c>
      <c r="E10" s="8" t="s">
        <v>45</v>
      </c>
      <c r="F10" s="10" t="s">
        <v>37</v>
      </c>
      <c r="G10" s="9" t="s">
        <v>38</v>
      </c>
      <c r="H10" s="2" t="s">
        <v>39</v>
      </c>
      <c r="I10" s="19" t="s">
        <v>40</v>
      </c>
      <c r="J10" s="35"/>
      <c r="K10" s="36"/>
      <c r="L10" s="3">
        <v>0.81016827466804431</v>
      </c>
      <c r="M10" s="3">
        <v>0.82732296105090075</v>
      </c>
      <c r="N10" s="3">
        <v>0.7736721247385534</v>
      </c>
      <c r="O10" s="3">
        <v>0.7959153366229339</v>
      </c>
      <c r="P10" s="3">
        <v>0.79755682420156293</v>
      </c>
      <c r="Q10" s="3">
        <v>0.78882763549361856</v>
      </c>
      <c r="R10" s="52">
        <v>0.80961239196484869</v>
      </c>
      <c r="S10" s="52">
        <v>0.82781175452274114</v>
      </c>
      <c r="T10" s="52">
        <v>0.81000660492930532</v>
      </c>
      <c r="U10" s="52">
        <v>0.81555195615386555</v>
      </c>
      <c r="V10" s="3">
        <f t="shared" si="0"/>
        <v>0.80564458643463743</v>
      </c>
      <c r="W10" s="38"/>
      <c r="X10" s="4"/>
    </row>
    <row r="11" spans="2:24" s="6" customFormat="1" ht="62.1" customHeight="1" x14ac:dyDescent="0.35">
      <c r="B11" s="18" t="s">
        <v>27</v>
      </c>
      <c r="C11" s="68" t="s">
        <v>34</v>
      </c>
      <c r="D11" s="2" t="s">
        <v>46</v>
      </c>
      <c r="E11" s="8" t="s">
        <v>47</v>
      </c>
      <c r="F11" s="10" t="s">
        <v>48</v>
      </c>
      <c r="G11" s="9">
        <v>1</v>
      </c>
      <c r="H11" s="2" t="s">
        <v>39</v>
      </c>
      <c r="I11" s="19" t="s">
        <v>40</v>
      </c>
      <c r="J11" s="53">
        <v>1</v>
      </c>
      <c r="K11" s="53">
        <v>1</v>
      </c>
      <c r="L11" s="53">
        <v>1</v>
      </c>
      <c r="M11" s="53">
        <v>1</v>
      </c>
      <c r="N11" s="53">
        <v>1</v>
      </c>
      <c r="O11" s="53">
        <v>1</v>
      </c>
      <c r="P11" s="53">
        <v>1</v>
      </c>
      <c r="Q11" s="53">
        <v>1</v>
      </c>
      <c r="R11" s="53">
        <v>1</v>
      </c>
      <c r="S11" s="53">
        <v>1</v>
      </c>
      <c r="T11" s="52">
        <v>1</v>
      </c>
      <c r="U11" s="52">
        <v>1</v>
      </c>
      <c r="V11" s="3">
        <f t="shared" si="0"/>
        <v>1</v>
      </c>
      <c r="W11" s="5"/>
      <c r="X11" s="4"/>
    </row>
    <row r="12" spans="2:24" s="6" customFormat="1" ht="62.1" customHeight="1" x14ac:dyDescent="0.35">
      <c r="B12" s="18" t="s">
        <v>27</v>
      </c>
      <c r="C12" s="68" t="s">
        <v>34</v>
      </c>
      <c r="D12" s="2" t="s">
        <v>49</v>
      </c>
      <c r="E12" s="8" t="s">
        <v>50</v>
      </c>
      <c r="F12" s="10" t="s">
        <v>51</v>
      </c>
      <c r="G12" s="9">
        <v>0.8</v>
      </c>
      <c r="H12" s="2" t="s">
        <v>39</v>
      </c>
      <c r="I12" s="19" t="s">
        <v>40</v>
      </c>
      <c r="J12" s="94"/>
      <c r="K12" s="95"/>
      <c r="L12" s="95"/>
      <c r="M12" s="96"/>
      <c r="N12" s="96"/>
      <c r="O12" s="96"/>
      <c r="P12" s="7">
        <v>0.73851203129599186</v>
      </c>
      <c r="Q12" s="7">
        <v>0.53125</v>
      </c>
      <c r="R12" s="7">
        <v>0.67413818078640486</v>
      </c>
      <c r="S12" s="7">
        <v>0.71976903277827298</v>
      </c>
      <c r="T12" s="52">
        <v>0.72689662260201937</v>
      </c>
      <c r="U12" s="52">
        <v>0.81</v>
      </c>
      <c r="V12" s="3">
        <f t="shared" si="0"/>
        <v>0.70009431124378152</v>
      </c>
      <c r="W12" s="5"/>
      <c r="X12" s="4"/>
    </row>
    <row r="13" spans="2:24" ht="86.25" customHeight="1" x14ac:dyDescent="0.35">
      <c r="B13" s="20" t="s">
        <v>27</v>
      </c>
      <c r="C13" s="65" t="s">
        <v>52</v>
      </c>
      <c r="D13" s="28" t="s">
        <v>53</v>
      </c>
      <c r="E13" s="23" t="s">
        <v>54</v>
      </c>
      <c r="F13" s="23" t="s">
        <v>55</v>
      </c>
      <c r="G13" s="27">
        <v>0.8</v>
      </c>
      <c r="H13" s="28" t="s">
        <v>56</v>
      </c>
      <c r="I13" s="39" t="s">
        <v>57</v>
      </c>
      <c r="J13" s="97">
        <v>1</v>
      </c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9"/>
      <c r="V13" s="55">
        <v>1</v>
      </c>
      <c r="W13" s="33"/>
      <c r="X13" s="14"/>
    </row>
    <row r="14" spans="2:24" ht="110.25" customHeight="1" x14ac:dyDescent="0.35">
      <c r="B14" s="20" t="s">
        <v>27</v>
      </c>
      <c r="C14" s="65" t="s">
        <v>52</v>
      </c>
      <c r="D14" s="28" t="s">
        <v>58</v>
      </c>
      <c r="E14" s="23" t="s">
        <v>59</v>
      </c>
      <c r="F14" s="23" t="s">
        <v>60</v>
      </c>
      <c r="G14" s="27">
        <v>0.8</v>
      </c>
      <c r="H14" s="28" t="s">
        <v>61</v>
      </c>
      <c r="I14" s="39" t="s">
        <v>57</v>
      </c>
      <c r="J14" s="97">
        <f>2/2</f>
        <v>1</v>
      </c>
      <c r="K14" s="98"/>
      <c r="L14" s="98"/>
      <c r="M14" s="98"/>
      <c r="N14" s="98"/>
      <c r="O14" s="98"/>
      <c r="P14" s="97">
        <f>7/7</f>
        <v>1</v>
      </c>
      <c r="Q14" s="98"/>
      <c r="R14" s="98"/>
      <c r="S14" s="98"/>
      <c r="T14" s="98"/>
      <c r="U14" s="98"/>
      <c r="V14" s="55">
        <f>AVERAGE(J14:U14)</f>
        <v>1</v>
      </c>
      <c r="W14" s="33"/>
      <c r="X14" s="14"/>
    </row>
    <row r="15" spans="2:24" ht="107.25" customHeight="1" x14ac:dyDescent="0.35">
      <c r="B15" s="20" t="s">
        <v>27</v>
      </c>
      <c r="C15" s="65" t="s">
        <v>62</v>
      </c>
      <c r="D15" s="28" t="s">
        <v>63</v>
      </c>
      <c r="E15" s="23" t="s">
        <v>64</v>
      </c>
      <c r="F15" s="23" t="s">
        <v>65</v>
      </c>
      <c r="G15" s="27" t="s">
        <v>66</v>
      </c>
      <c r="H15" s="28" t="s">
        <v>32</v>
      </c>
      <c r="I15" s="39" t="s">
        <v>57</v>
      </c>
      <c r="J15" s="109"/>
      <c r="K15" s="110"/>
      <c r="L15" s="110"/>
      <c r="M15" s="98">
        <v>0</v>
      </c>
      <c r="N15" s="98"/>
      <c r="O15" s="98"/>
      <c r="P15" s="98">
        <v>0</v>
      </c>
      <c r="Q15" s="98"/>
      <c r="R15" s="98"/>
      <c r="S15" s="98">
        <v>0</v>
      </c>
      <c r="T15" s="98"/>
      <c r="U15" s="98"/>
      <c r="V15" s="55">
        <v>0</v>
      </c>
      <c r="W15" s="33"/>
      <c r="X15" s="14"/>
    </row>
    <row r="16" spans="2:24" ht="99" customHeight="1" x14ac:dyDescent="0.35">
      <c r="B16" s="20" t="s">
        <v>27</v>
      </c>
      <c r="C16" s="65" t="s">
        <v>62</v>
      </c>
      <c r="D16" s="28" t="s">
        <v>67</v>
      </c>
      <c r="E16" s="23" t="s">
        <v>68</v>
      </c>
      <c r="F16" s="23" t="s">
        <v>69</v>
      </c>
      <c r="G16" s="27" t="s">
        <v>70</v>
      </c>
      <c r="H16" s="28" t="s">
        <v>32</v>
      </c>
      <c r="I16" s="39" t="s">
        <v>57</v>
      </c>
      <c r="J16" s="109"/>
      <c r="K16" s="110"/>
      <c r="L16" s="110"/>
      <c r="M16" s="98">
        <v>0</v>
      </c>
      <c r="N16" s="98"/>
      <c r="O16" s="98"/>
      <c r="P16" s="98">
        <v>0</v>
      </c>
      <c r="Q16" s="98"/>
      <c r="R16" s="98"/>
      <c r="S16" s="98">
        <v>0</v>
      </c>
      <c r="T16" s="98"/>
      <c r="U16" s="98"/>
      <c r="V16" s="55">
        <v>0</v>
      </c>
      <c r="W16" s="33"/>
      <c r="X16" s="14"/>
    </row>
    <row r="17" spans="2:24" ht="86.25" customHeight="1" x14ac:dyDescent="0.35">
      <c r="B17" s="20" t="s">
        <v>71</v>
      </c>
      <c r="C17" s="65" t="s">
        <v>72</v>
      </c>
      <c r="D17" s="28" t="s">
        <v>73</v>
      </c>
      <c r="E17" s="23" t="s">
        <v>74</v>
      </c>
      <c r="F17" s="23" t="s">
        <v>75</v>
      </c>
      <c r="G17" s="28">
        <v>2</v>
      </c>
      <c r="H17" s="28" t="s">
        <v>56</v>
      </c>
      <c r="I17" s="29" t="s">
        <v>76</v>
      </c>
      <c r="J17" s="111">
        <v>2</v>
      </c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3"/>
      <c r="V17" s="42"/>
      <c r="W17" s="33"/>
      <c r="X17" s="14"/>
    </row>
    <row r="18" spans="2:24" ht="62.1" customHeight="1" thickBot="1" x14ac:dyDescent="0.4">
      <c r="B18" s="21" t="s">
        <v>77</v>
      </c>
      <c r="C18" s="69" t="s">
        <v>78</v>
      </c>
      <c r="D18" s="66" t="s">
        <v>79</v>
      </c>
      <c r="E18" s="24" t="s">
        <v>80</v>
      </c>
      <c r="F18" s="24" t="s">
        <v>81</v>
      </c>
      <c r="G18" s="30">
        <v>1</v>
      </c>
      <c r="H18" s="31" t="s">
        <v>32</v>
      </c>
      <c r="I18" s="29" t="s">
        <v>82</v>
      </c>
      <c r="J18" s="104"/>
      <c r="K18" s="105"/>
      <c r="L18" s="105"/>
      <c r="M18" s="104"/>
      <c r="N18" s="105"/>
      <c r="O18" s="105"/>
      <c r="P18" s="106">
        <f>13/13</f>
        <v>1</v>
      </c>
      <c r="Q18" s="107"/>
      <c r="R18" s="108"/>
      <c r="S18" s="106">
        <f>13/13</f>
        <v>1</v>
      </c>
      <c r="T18" s="107"/>
      <c r="U18" s="108"/>
      <c r="V18" s="63">
        <f>AVERAGE(J18:U18)</f>
        <v>1</v>
      </c>
      <c r="W18" s="33"/>
      <c r="X18" s="14"/>
    </row>
  </sheetData>
  <mergeCells count="37">
    <mergeCell ref="J18:L18"/>
    <mergeCell ref="M18:O18"/>
    <mergeCell ref="P18:R18"/>
    <mergeCell ref="S18:U18"/>
    <mergeCell ref="J14:O14"/>
    <mergeCell ref="P14:U14"/>
    <mergeCell ref="J16:L16"/>
    <mergeCell ref="M16:O16"/>
    <mergeCell ref="P16:R16"/>
    <mergeCell ref="S16:U16"/>
    <mergeCell ref="J17:U17"/>
    <mergeCell ref="J15:L15"/>
    <mergeCell ref="M15:O15"/>
    <mergeCell ref="P15:R15"/>
    <mergeCell ref="S15:U15"/>
    <mergeCell ref="J12:L12"/>
    <mergeCell ref="M12:O12"/>
    <mergeCell ref="J13:U13"/>
    <mergeCell ref="S6:U6"/>
    <mergeCell ref="W4:W5"/>
    <mergeCell ref="X4:X5"/>
    <mergeCell ref="J6:L6"/>
    <mergeCell ref="M6:O6"/>
    <mergeCell ref="P6:R6"/>
    <mergeCell ref="J4:V4"/>
    <mergeCell ref="I1:I2"/>
    <mergeCell ref="C2:H2"/>
    <mergeCell ref="C1:H1"/>
    <mergeCell ref="B4:B5"/>
    <mergeCell ref="C4:C5"/>
    <mergeCell ref="D4:D5"/>
    <mergeCell ref="E4:E5"/>
    <mergeCell ref="F4:F5"/>
    <mergeCell ref="G4:G5"/>
    <mergeCell ref="B1:B2"/>
    <mergeCell ref="H4:H5"/>
    <mergeCell ref="I4:I5"/>
  </mergeCells>
  <conditionalFormatting sqref="J7:U10 T8:T12 U10:U12 J6:V6">
    <cfRule type="cellIs" dxfId="10" priority="5" operator="greaterThan">
      <formula>1</formula>
    </cfRule>
  </conditionalFormatting>
  <conditionalFormatting sqref="J7:U12">
    <cfRule type="cellIs" dxfId="9" priority="2" operator="greaterThan">
      <formula>1.01</formula>
    </cfRule>
    <cfRule type="cellIs" dxfId="8" priority="3" operator="equal">
      <formula>100</formula>
    </cfRule>
    <cfRule type="cellIs" dxfId="7" priority="4" operator="greaterThan">
      <formula>1</formula>
    </cfRule>
  </conditionalFormatting>
  <conditionalFormatting sqref="P12:U12">
    <cfRule type="cellIs" dxfId="6" priority="1" operator="lessThan">
      <formula>0.8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2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3C17-12FC-49EB-945D-4DFE6CFEF3E1}">
  <sheetPr>
    <pageSetUpPr fitToPage="1"/>
  </sheetPr>
  <dimension ref="B1:X17"/>
  <sheetViews>
    <sheetView tabSelected="1" view="pageBreakPreview" topLeftCell="D1" zoomScale="40" zoomScaleNormal="61" zoomScaleSheetLayoutView="40" workbookViewId="0">
      <selection activeCell="X7" sqref="X7:X9"/>
    </sheetView>
  </sheetViews>
  <sheetFormatPr baseColWidth="10" defaultColWidth="11.42578125" defaultRowHeight="15" x14ac:dyDescent="0.25"/>
  <cols>
    <col min="2" max="2" width="52" customWidth="1"/>
    <col min="3" max="3" width="50.28515625" customWidth="1"/>
    <col min="4" max="4" width="54.28515625" customWidth="1"/>
    <col min="5" max="6" width="59.42578125" customWidth="1"/>
    <col min="7" max="7" width="15" bestFit="1" customWidth="1"/>
    <col min="8" max="8" width="23.85546875" customWidth="1"/>
    <col min="9" max="9" width="31.85546875" bestFit="1" customWidth="1"/>
    <col min="10" max="17" width="15.5703125" customWidth="1"/>
    <col min="18" max="18" width="16.140625" customWidth="1"/>
    <col min="19" max="22" width="15.5703125" customWidth="1"/>
    <col min="23" max="23" width="30.28515625" customWidth="1"/>
    <col min="24" max="24" width="70.42578125" customWidth="1"/>
  </cols>
  <sheetData>
    <row r="1" spans="2:24" ht="41.1" customHeight="1" x14ac:dyDescent="0.25">
      <c r="B1" s="85"/>
      <c r="C1" s="78" t="s">
        <v>0</v>
      </c>
      <c r="D1" s="79"/>
      <c r="E1" s="79"/>
      <c r="F1" s="79"/>
      <c r="G1" s="79"/>
      <c r="H1" s="80"/>
      <c r="I1" s="73" t="s">
        <v>1</v>
      </c>
    </row>
    <row r="2" spans="2:24" ht="41.1" customHeight="1" thickBot="1" x14ac:dyDescent="0.3">
      <c r="B2" s="86"/>
      <c r="C2" s="75" t="s">
        <v>2</v>
      </c>
      <c r="D2" s="76"/>
      <c r="E2" s="76"/>
      <c r="F2" s="76"/>
      <c r="G2" s="76"/>
      <c r="H2" s="77"/>
      <c r="I2" s="74"/>
      <c r="J2" s="1"/>
    </row>
    <row r="3" spans="2:24" ht="23.45" customHeight="1" thickBot="1" x14ac:dyDescent="0.3">
      <c r="B3" s="37"/>
      <c r="C3" s="11"/>
      <c r="D3" s="11"/>
      <c r="E3" s="11"/>
      <c r="F3" s="11"/>
      <c r="G3" s="11"/>
      <c r="J3" s="1"/>
    </row>
    <row r="4" spans="2:24" ht="71.45" customHeight="1" x14ac:dyDescent="0.25">
      <c r="B4" s="81" t="s">
        <v>3</v>
      </c>
      <c r="C4" s="83" t="s">
        <v>4</v>
      </c>
      <c r="D4" s="83" t="s">
        <v>5</v>
      </c>
      <c r="E4" s="83" t="s">
        <v>6</v>
      </c>
      <c r="F4" s="83" t="s">
        <v>7</v>
      </c>
      <c r="G4" s="83" t="s">
        <v>8</v>
      </c>
      <c r="H4" s="83" t="s">
        <v>9</v>
      </c>
      <c r="I4" s="87" t="s">
        <v>10</v>
      </c>
      <c r="J4" s="93" t="s">
        <v>84</v>
      </c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102" t="s">
        <v>12</v>
      </c>
      <c r="X4" s="89" t="s">
        <v>13</v>
      </c>
    </row>
    <row r="5" spans="2:24" ht="72" customHeight="1" thickBot="1" x14ac:dyDescent="0.3">
      <c r="B5" s="82"/>
      <c r="C5" s="84"/>
      <c r="D5" s="84"/>
      <c r="E5" s="84"/>
      <c r="F5" s="84"/>
      <c r="G5" s="84"/>
      <c r="H5" s="84"/>
      <c r="I5" s="88"/>
      <c r="J5" s="59" t="s">
        <v>14</v>
      </c>
      <c r="K5" s="60" t="s">
        <v>15</v>
      </c>
      <c r="L5" s="60" t="s">
        <v>16</v>
      </c>
      <c r="M5" s="60" t="s">
        <v>17</v>
      </c>
      <c r="N5" s="60" t="s">
        <v>18</v>
      </c>
      <c r="O5" s="60" t="s">
        <v>19</v>
      </c>
      <c r="P5" s="60" t="s">
        <v>20</v>
      </c>
      <c r="Q5" s="60" t="s">
        <v>21</v>
      </c>
      <c r="R5" s="60" t="s">
        <v>22</v>
      </c>
      <c r="S5" s="60" t="s">
        <v>23</v>
      </c>
      <c r="T5" s="60" t="s">
        <v>24</v>
      </c>
      <c r="U5" s="61" t="s">
        <v>25</v>
      </c>
      <c r="V5" s="44" t="s">
        <v>26</v>
      </c>
      <c r="W5" s="103"/>
      <c r="X5" s="88"/>
    </row>
    <row r="6" spans="2:24" ht="64.5" customHeight="1" x14ac:dyDescent="0.35">
      <c r="B6" s="16" t="s">
        <v>27</v>
      </c>
      <c r="C6" s="72" t="s">
        <v>28</v>
      </c>
      <c r="D6" s="26" t="s">
        <v>29</v>
      </c>
      <c r="E6" s="22" t="s">
        <v>30</v>
      </c>
      <c r="F6" s="40" t="s">
        <v>31</v>
      </c>
      <c r="G6" s="25">
        <v>1</v>
      </c>
      <c r="H6" s="26" t="s">
        <v>32</v>
      </c>
      <c r="I6" s="56" t="s">
        <v>33</v>
      </c>
      <c r="J6" s="116">
        <v>1</v>
      </c>
      <c r="K6" s="117"/>
      <c r="L6" s="117"/>
      <c r="M6" s="118"/>
      <c r="N6" s="118"/>
      <c r="O6" s="118"/>
      <c r="P6" s="118"/>
      <c r="Q6" s="118"/>
      <c r="R6" s="118"/>
      <c r="S6" s="118"/>
      <c r="T6" s="118"/>
      <c r="U6" s="118"/>
      <c r="V6" s="42"/>
      <c r="W6" s="32"/>
      <c r="X6" s="15"/>
    </row>
    <row r="7" spans="2:24" s="6" customFormat="1" ht="62.1" customHeight="1" x14ac:dyDescent="0.25">
      <c r="B7" s="17" t="s">
        <v>27</v>
      </c>
      <c r="C7" s="8" t="s">
        <v>34</v>
      </c>
      <c r="D7" s="49" t="s">
        <v>35</v>
      </c>
      <c r="E7" s="8" t="s">
        <v>43</v>
      </c>
      <c r="F7" s="10" t="s">
        <v>37</v>
      </c>
      <c r="G7" s="9" t="s">
        <v>38</v>
      </c>
      <c r="H7" s="2" t="s">
        <v>39</v>
      </c>
      <c r="I7" s="57" t="s">
        <v>40</v>
      </c>
      <c r="J7" s="70">
        <v>0.76075651345923623</v>
      </c>
      <c r="K7" s="70">
        <v>0.76586349672009402</v>
      </c>
      <c r="L7" s="3">
        <v>0.77</v>
      </c>
      <c r="M7" s="7">
        <v>0.76769461532423444</v>
      </c>
      <c r="N7" s="7">
        <v>0.77</v>
      </c>
      <c r="O7" s="7">
        <v>0.76</v>
      </c>
      <c r="P7" s="3"/>
      <c r="Q7" s="3"/>
      <c r="R7" s="52"/>
      <c r="S7" s="54"/>
      <c r="T7" s="52"/>
      <c r="U7" s="62"/>
      <c r="V7" s="70">
        <f t="shared" ref="V7:V11" si="0">AVERAGE(J7:U7)</f>
        <v>0.76571910425059408</v>
      </c>
      <c r="W7" s="38"/>
      <c r="X7" s="114"/>
    </row>
    <row r="8" spans="2:24" s="6" customFormat="1" ht="64.150000000000006" customHeight="1" x14ac:dyDescent="0.3">
      <c r="B8" s="17" t="s">
        <v>27</v>
      </c>
      <c r="C8" s="8" t="s">
        <v>34</v>
      </c>
      <c r="D8" s="49" t="s">
        <v>35</v>
      </c>
      <c r="E8" s="8" t="s">
        <v>44</v>
      </c>
      <c r="F8" s="10" t="s">
        <v>37</v>
      </c>
      <c r="G8" s="9" t="s">
        <v>38</v>
      </c>
      <c r="H8" s="2" t="s">
        <v>39</v>
      </c>
      <c r="I8" s="57" t="s">
        <v>40</v>
      </c>
      <c r="J8" s="70">
        <v>0.93821824612835381</v>
      </c>
      <c r="K8" s="70">
        <v>0.93764452172314483</v>
      </c>
      <c r="L8" s="3">
        <v>0.94</v>
      </c>
      <c r="M8" s="7">
        <v>0.93696089615931721</v>
      </c>
      <c r="N8" s="7">
        <v>0.93640752348513978</v>
      </c>
      <c r="O8" s="7">
        <v>1.0477050980607592</v>
      </c>
      <c r="P8" s="3"/>
      <c r="Q8" s="3"/>
      <c r="R8" s="52"/>
      <c r="S8" s="52"/>
      <c r="T8" s="52"/>
      <c r="U8" s="62"/>
      <c r="V8" s="70">
        <f t="shared" si="0"/>
        <v>0.95615604759278572</v>
      </c>
      <c r="W8" s="41"/>
      <c r="X8" s="114"/>
    </row>
    <row r="9" spans="2:24" s="6" customFormat="1" ht="62.1" customHeight="1" x14ac:dyDescent="0.25">
      <c r="B9" s="17" t="s">
        <v>27</v>
      </c>
      <c r="C9" s="8" t="s">
        <v>34</v>
      </c>
      <c r="D9" s="49" t="s">
        <v>35</v>
      </c>
      <c r="E9" s="8" t="s">
        <v>45</v>
      </c>
      <c r="F9" s="10" t="s">
        <v>37</v>
      </c>
      <c r="G9" s="9" t="s">
        <v>38</v>
      </c>
      <c r="H9" s="2" t="s">
        <v>39</v>
      </c>
      <c r="I9" s="57" t="s">
        <v>40</v>
      </c>
      <c r="J9" s="70">
        <v>0.80804287871023783</v>
      </c>
      <c r="K9" s="70">
        <v>0.81522818763032279</v>
      </c>
      <c r="L9" s="3">
        <v>0.8</v>
      </c>
      <c r="M9" s="3">
        <v>0.82072644051156574</v>
      </c>
      <c r="N9" s="3">
        <v>0.81809318602630821</v>
      </c>
      <c r="O9" s="3">
        <v>0.82</v>
      </c>
      <c r="P9" s="3"/>
      <c r="Q9" s="3"/>
      <c r="R9" s="52"/>
      <c r="S9" s="52"/>
      <c r="T9" s="52"/>
      <c r="U9" s="62"/>
      <c r="V9" s="70">
        <f t="shared" si="0"/>
        <v>0.81368178214640574</v>
      </c>
      <c r="W9" s="38"/>
      <c r="X9" s="115"/>
    </row>
    <row r="10" spans="2:24" s="6" customFormat="1" ht="62.1" customHeight="1" x14ac:dyDescent="0.35">
      <c r="B10" s="18" t="s">
        <v>27</v>
      </c>
      <c r="C10" s="8" t="s">
        <v>34</v>
      </c>
      <c r="D10" s="2" t="s">
        <v>46</v>
      </c>
      <c r="E10" s="8" t="s">
        <v>47</v>
      </c>
      <c r="F10" s="10" t="s">
        <v>48</v>
      </c>
      <c r="G10" s="9">
        <v>1</v>
      </c>
      <c r="H10" s="2" t="s">
        <v>39</v>
      </c>
      <c r="I10" s="57" t="s">
        <v>40</v>
      </c>
      <c r="J10" s="53">
        <v>1</v>
      </c>
      <c r="K10" s="53">
        <v>1</v>
      </c>
      <c r="L10" s="53">
        <v>1</v>
      </c>
      <c r="M10" s="53">
        <v>1</v>
      </c>
      <c r="N10" s="53">
        <v>1</v>
      </c>
      <c r="O10" s="53">
        <v>1</v>
      </c>
      <c r="P10" s="53"/>
      <c r="Q10" s="53"/>
      <c r="R10" s="53"/>
      <c r="S10" s="53"/>
      <c r="T10" s="52"/>
      <c r="U10" s="62"/>
      <c r="V10" s="70">
        <f t="shared" si="0"/>
        <v>1</v>
      </c>
      <c r="W10" s="5"/>
      <c r="X10" s="4"/>
    </row>
    <row r="11" spans="2:24" s="6" customFormat="1" ht="62.1" customHeight="1" x14ac:dyDescent="0.35">
      <c r="B11" s="18" t="s">
        <v>27</v>
      </c>
      <c r="C11" s="8" t="s">
        <v>34</v>
      </c>
      <c r="D11" s="2" t="s">
        <v>49</v>
      </c>
      <c r="E11" s="8" t="s">
        <v>50</v>
      </c>
      <c r="F11" s="10" t="s">
        <v>51</v>
      </c>
      <c r="G11" s="9">
        <v>0.8</v>
      </c>
      <c r="H11" s="2" t="s">
        <v>39</v>
      </c>
      <c r="I11" s="57" t="s">
        <v>40</v>
      </c>
      <c r="J11" s="53">
        <v>0.83444924290638223</v>
      </c>
      <c r="K11" s="53">
        <v>0.82417493846169143</v>
      </c>
      <c r="L11" s="53">
        <v>0.83733481970988488</v>
      </c>
      <c r="M11" s="64">
        <v>0.81827819244428546</v>
      </c>
      <c r="N11" s="64">
        <v>0.82</v>
      </c>
      <c r="O11" s="64">
        <v>0.82555641047583628</v>
      </c>
      <c r="P11" s="7"/>
      <c r="Q11" s="7"/>
      <c r="R11" s="7"/>
      <c r="S11" s="7"/>
      <c r="T11" s="52"/>
      <c r="U11" s="62"/>
      <c r="V11" s="70">
        <f t="shared" si="0"/>
        <v>0.82663226733301343</v>
      </c>
      <c r="W11" s="5"/>
      <c r="X11" s="4"/>
    </row>
    <row r="12" spans="2:24" ht="86.25" customHeight="1" x14ac:dyDescent="0.35">
      <c r="B12" s="20" t="s">
        <v>27</v>
      </c>
      <c r="C12" s="23" t="s">
        <v>52</v>
      </c>
      <c r="D12" s="28" t="s">
        <v>53</v>
      </c>
      <c r="E12" s="23" t="s">
        <v>54</v>
      </c>
      <c r="F12" s="23" t="s">
        <v>55</v>
      </c>
      <c r="G12" s="27">
        <v>0.8</v>
      </c>
      <c r="H12" s="28" t="s">
        <v>56</v>
      </c>
      <c r="I12" s="56" t="s">
        <v>57</v>
      </c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42"/>
      <c r="W12" s="33"/>
      <c r="X12" s="14"/>
    </row>
    <row r="13" spans="2:24" ht="110.25" customHeight="1" x14ac:dyDescent="0.35">
      <c r="B13" s="20" t="s">
        <v>27</v>
      </c>
      <c r="C13" s="23" t="s">
        <v>52</v>
      </c>
      <c r="D13" s="28" t="s">
        <v>58</v>
      </c>
      <c r="E13" s="23" t="s">
        <v>59</v>
      </c>
      <c r="F13" s="23" t="s">
        <v>60</v>
      </c>
      <c r="G13" s="27">
        <v>0.8</v>
      </c>
      <c r="H13" s="28" t="s">
        <v>61</v>
      </c>
      <c r="I13" s="56" t="s">
        <v>57</v>
      </c>
      <c r="J13" s="97"/>
      <c r="K13" s="98"/>
      <c r="L13" s="98"/>
      <c r="M13" s="98"/>
      <c r="N13" s="98"/>
      <c r="O13" s="98"/>
      <c r="P13" s="97"/>
      <c r="Q13" s="98"/>
      <c r="R13" s="98"/>
      <c r="S13" s="98"/>
      <c r="T13" s="98"/>
      <c r="U13" s="98"/>
      <c r="V13" s="55"/>
      <c r="W13" s="33"/>
      <c r="X13" s="14"/>
    </row>
    <row r="14" spans="2:24" ht="107.25" customHeight="1" x14ac:dyDescent="0.35">
      <c r="B14" s="20" t="s">
        <v>27</v>
      </c>
      <c r="C14" s="23" t="s">
        <v>62</v>
      </c>
      <c r="D14" s="28" t="s">
        <v>63</v>
      </c>
      <c r="E14" s="23" t="s">
        <v>64</v>
      </c>
      <c r="F14" s="23" t="s">
        <v>65</v>
      </c>
      <c r="G14" s="27" t="s">
        <v>66</v>
      </c>
      <c r="H14" s="28" t="s">
        <v>32</v>
      </c>
      <c r="I14" s="56" t="s">
        <v>57</v>
      </c>
      <c r="J14" s="98">
        <v>0</v>
      </c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55">
        <v>0</v>
      </c>
      <c r="W14" s="33"/>
      <c r="X14" s="14"/>
    </row>
    <row r="15" spans="2:24" ht="84" customHeight="1" x14ac:dyDescent="0.35">
      <c r="B15" s="20" t="s">
        <v>27</v>
      </c>
      <c r="C15" s="23" t="s">
        <v>62</v>
      </c>
      <c r="D15" s="28" t="s">
        <v>67</v>
      </c>
      <c r="E15" s="23" t="s">
        <v>83</v>
      </c>
      <c r="F15" s="23" t="s">
        <v>69</v>
      </c>
      <c r="G15" s="27" t="s">
        <v>70</v>
      </c>
      <c r="H15" s="28" t="s">
        <v>32</v>
      </c>
      <c r="I15" s="56" t="s">
        <v>57</v>
      </c>
      <c r="J15" s="98">
        <v>0</v>
      </c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55">
        <v>0</v>
      </c>
      <c r="W15" s="33"/>
      <c r="X15" s="14"/>
    </row>
    <row r="16" spans="2:24" ht="87.75" customHeight="1" x14ac:dyDescent="0.35">
      <c r="B16" s="20" t="s">
        <v>71</v>
      </c>
      <c r="C16" s="23" t="s">
        <v>72</v>
      </c>
      <c r="D16" s="28" t="s">
        <v>73</v>
      </c>
      <c r="E16" s="23" t="s">
        <v>74</v>
      </c>
      <c r="F16" s="23" t="s">
        <v>75</v>
      </c>
      <c r="G16" s="28">
        <v>2</v>
      </c>
      <c r="H16" s="28" t="s">
        <v>56</v>
      </c>
      <c r="I16" s="58" t="s">
        <v>76</v>
      </c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42"/>
      <c r="W16" s="33"/>
      <c r="X16" s="14"/>
    </row>
    <row r="17" spans="2:24" ht="62.1" customHeight="1" thickBot="1" x14ac:dyDescent="0.4">
      <c r="B17" s="21" t="s">
        <v>77</v>
      </c>
      <c r="C17" s="31" t="s">
        <v>78</v>
      </c>
      <c r="D17" s="66" t="s">
        <v>79</v>
      </c>
      <c r="E17" s="24" t="s">
        <v>80</v>
      </c>
      <c r="F17" s="24" t="s">
        <v>81</v>
      </c>
      <c r="G17" s="30">
        <v>1</v>
      </c>
      <c r="H17" s="31" t="s">
        <v>32</v>
      </c>
      <c r="I17" s="58" t="s">
        <v>82</v>
      </c>
      <c r="J17" s="119">
        <f>13/13</f>
        <v>1</v>
      </c>
      <c r="K17" s="119"/>
      <c r="L17" s="119"/>
      <c r="M17" s="118"/>
      <c r="N17" s="118"/>
      <c r="O17" s="118"/>
      <c r="P17" s="120"/>
      <c r="Q17" s="120"/>
      <c r="R17" s="120"/>
      <c r="S17" s="120"/>
      <c r="T17" s="120"/>
      <c r="U17" s="120"/>
      <c r="V17" s="55">
        <f>AVERAGE(J17:U17)</f>
        <v>1</v>
      </c>
      <c r="W17" s="33"/>
      <c r="X17" s="14"/>
    </row>
  </sheetData>
  <mergeCells count="36">
    <mergeCell ref="W4:W5"/>
    <mergeCell ref="S6:U6"/>
    <mergeCell ref="J4:V4"/>
    <mergeCell ref="P6:R6"/>
    <mergeCell ref="M15:O15"/>
    <mergeCell ref="P15:R15"/>
    <mergeCell ref="S15:U15"/>
    <mergeCell ref="J12:U12"/>
    <mergeCell ref="J13:O13"/>
    <mergeCell ref="P13:U13"/>
    <mergeCell ref="J14:L14"/>
    <mergeCell ref="M14:O14"/>
    <mergeCell ref="P14:R14"/>
    <mergeCell ref="S14:U14"/>
    <mergeCell ref="J15:L15"/>
    <mergeCell ref="J16:U16"/>
    <mergeCell ref="J17:L17"/>
    <mergeCell ref="M17:O17"/>
    <mergeCell ref="P17:R17"/>
    <mergeCell ref="S17:U17"/>
    <mergeCell ref="X7:X9"/>
    <mergeCell ref="B1:B2"/>
    <mergeCell ref="C1:H1"/>
    <mergeCell ref="I1:I2"/>
    <mergeCell ref="C2:H2"/>
    <mergeCell ref="B4:B5"/>
    <mergeCell ref="C4:C5"/>
    <mergeCell ref="D4:D5"/>
    <mergeCell ref="E4:E5"/>
    <mergeCell ref="F4:F5"/>
    <mergeCell ref="G4:G5"/>
    <mergeCell ref="H4:H5"/>
    <mergeCell ref="I4:I5"/>
    <mergeCell ref="X4:X5"/>
    <mergeCell ref="J6:L6"/>
    <mergeCell ref="M6:O6"/>
  </mergeCells>
  <conditionalFormatting sqref="J7:U9 T10:T11 J6:V6">
    <cfRule type="cellIs" dxfId="5" priority="10" operator="greaterThan">
      <formula>1</formula>
    </cfRule>
  </conditionalFormatting>
  <conditionalFormatting sqref="J7:U11">
    <cfRule type="cellIs" dxfId="4" priority="7" operator="greaterThan">
      <formula>1.01</formula>
    </cfRule>
    <cfRule type="cellIs" dxfId="3" priority="8" operator="equal">
      <formula>100</formula>
    </cfRule>
    <cfRule type="cellIs" dxfId="2" priority="9" operator="greaterThan">
      <formula>1</formula>
    </cfRule>
  </conditionalFormatting>
  <conditionalFormatting sqref="J11:U11">
    <cfRule type="cellIs" dxfId="1" priority="4" operator="equal">
      <formula>0</formula>
    </cfRule>
    <cfRule type="cellIs" priority="5" operator="equal">
      <formula>0</formula>
    </cfRule>
    <cfRule type="cellIs" dxfId="0" priority="6" operator="lessThan">
      <formula>0.8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2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760A4FA23C74C821E703C8AF89330" ma:contentTypeVersion="12" ma:contentTypeDescription="Crée un document." ma:contentTypeScope="" ma:versionID="f18a2c44aa9f3c98886fa2bc0c3a37dd">
  <xsd:schema xmlns:xsd="http://www.w3.org/2001/XMLSchema" xmlns:xs="http://www.w3.org/2001/XMLSchema" xmlns:p="http://schemas.microsoft.com/office/2006/metadata/properties" xmlns:ns2="c698a9a1-47d1-47aa-8e9e-d6e3007b85ae" xmlns:ns3="5f025658-71d0-4e54-b5da-158779bdedc4" targetNamespace="http://schemas.microsoft.com/office/2006/metadata/properties" ma:root="true" ma:fieldsID="a1f99aa88e6c34faa8832926e027c4e6" ns2:_="" ns3:_="">
    <xsd:import namespace="c698a9a1-47d1-47aa-8e9e-d6e3007b85ae"/>
    <xsd:import namespace="5f025658-71d0-4e54-b5da-158779bded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8a9a1-47d1-47aa-8e9e-d6e3007b85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2e51707f-d095-4430-a979-f4923210d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25658-71d0-4e54-b5da-158779bded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6407ede-2216-46b6-9ac1-e1c93fdd3c6c}" ma:internalName="TaxCatchAll" ma:showField="CatchAllData" ma:web="5f025658-71d0-4e54-b5da-158779bded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98a9a1-47d1-47aa-8e9e-d6e3007b85ae">
      <Terms xmlns="http://schemas.microsoft.com/office/infopath/2007/PartnerControls"/>
    </lcf76f155ced4ddcb4097134ff3c332f>
    <TaxCatchAll xmlns="5f025658-71d0-4e54-b5da-158779bdedc4" xsi:nil="true"/>
  </documentManagement>
</p:properties>
</file>

<file path=customXml/itemProps1.xml><?xml version="1.0" encoding="utf-8"?>
<ds:datastoreItem xmlns:ds="http://schemas.openxmlformats.org/officeDocument/2006/customXml" ds:itemID="{4D44B8C1-78DD-43E7-8E3C-C73C108F6F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B56952-7A1D-4DB4-992F-79B02E299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98a9a1-47d1-47aa-8e9e-d6e3007b85ae"/>
    <ds:schemaRef ds:uri="5f025658-71d0-4e54-b5da-158779bded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FF6258-604B-4BFB-89B0-999FC57F79F9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698a9a1-47d1-47aa-8e9e-d6e3007b85ae"/>
    <ds:schemaRef ds:uri="http://purl.org/dc/dcmitype/"/>
    <ds:schemaRef ds:uri="5f025658-71d0-4e54-b5da-158779bdedc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GSG TB - TB - 2024</vt:lpstr>
      <vt:lpstr>GSG TB - TB - 2025</vt:lpstr>
      <vt:lpstr>'GSG TB - TB - 2024'!Zone_d_impression</vt:lpstr>
      <vt:lpstr>'GSG TB - TB - 2025'!Zone_d_impression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AURIUM QSE Consulting</dc:creator>
  <cp:keywords/>
  <dc:description/>
  <cp:lastModifiedBy>Odette OUENSOU</cp:lastModifiedBy>
  <cp:revision/>
  <dcterms:created xsi:type="dcterms:W3CDTF">2024-05-10T04:02:38Z</dcterms:created>
  <dcterms:modified xsi:type="dcterms:W3CDTF">2025-07-22T14:45:21Z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0x010100073760A4FA23C74C821E703C8AF89330</vt:lpwstr>
  </property>
  <property fmtid="{D5CDD505-2E9C-101B-9397-08002B2CF9AE}" pid="3" name="MediaServiceImageTags">
    <vt:lpwstr/>
  </property>
</Properties>
</file>