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DECLARATIONS/01 JANVIER/"/>
    </mc:Choice>
  </mc:AlternateContent>
  <xr:revisionPtr revIDLastSave="160" documentId="8_{8A4B9B32-E11C-4DC0-96B0-CF014DC8C5E5}" xr6:coauthVersionLast="47" xr6:coauthVersionMax="47" xr10:uidLastSave="{017F19F6-3F41-56EE-B89C-A90D15D24DB8}"/>
  <bookViews>
    <workbookView xWindow="-120" yWindow="-120" windowWidth="29040" windowHeight="15720" xr2:uid="{00000000-000D-0000-FFFF-FFFF00000000}"/>
  </bookViews>
  <sheets>
    <sheet name="JANVIER 2025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1" l="1"/>
  <c r="K8" i="21"/>
  <c r="K9" i="21"/>
  <c r="K10" i="21"/>
  <c r="K11" i="21"/>
  <c r="K12" i="21"/>
  <c r="H11" i="21"/>
  <c r="G11" i="21"/>
  <c r="H8" i="21"/>
  <c r="G8" i="21"/>
  <c r="J8" i="21" s="1"/>
  <c r="I8" i="21"/>
  <c r="H7" i="21"/>
  <c r="G7" i="21"/>
  <c r="J7" i="21" s="1"/>
  <c r="I7" i="21"/>
  <c r="H10" i="21"/>
  <c r="H9" i="21"/>
  <c r="G9" i="21"/>
  <c r="G10" i="21"/>
  <c r="M10" i="21" l="1"/>
</calcChain>
</file>

<file path=xl/sharedStrings.xml><?xml version="1.0" encoding="utf-8"?>
<sst xmlns="http://schemas.openxmlformats.org/spreadsheetml/2006/main" count="26" uniqueCount="24">
  <si>
    <t>DATE</t>
  </si>
  <si>
    <t>NOM DU CLIENT</t>
  </si>
  <si>
    <t>IFU</t>
  </si>
  <si>
    <t>TVA FACTUREE</t>
  </si>
  <si>
    <t>MONTANT HT DE LA FACTURE</t>
  </si>
  <si>
    <t>OBSEVATION</t>
  </si>
  <si>
    <t>N° FACTURE</t>
  </si>
  <si>
    <t>MONTANT DE REGLEMENT</t>
  </si>
  <si>
    <t>SUIVI DES FACTURES NORMALISEES TVA FACTUREE</t>
  </si>
  <si>
    <t>DATE REGLEMENT</t>
  </si>
  <si>
    <t xml:space="preserve">AIB </t>
  </si>
  <si>
    <t>AIB réellement prélevé</t>
  </si>
  <si>
    <t>Déduction TVA</t>
  </si>
  <si>
    <t>SIRAT SA</t>
  </si>
  <si>
    <t xml:space="preserve">LA SIRAT à opéré; notament 1% d'AIB et 40% de TVA sur le montant total facturé.
</t>
  </si>
  <si>
    <t>AGIRE</t>
  </si>
  <si>
    <t>TVA à payer</t>
  </si>
  <si>
    <t>SCI NATIVE</t>
  </si>
  <si>
    <t>N°060/24</t>
  </si>
  <si>
    <t>N°039/24</t>
  </si>
  <si>
    <t>N°056/24</t>
  </si>
  <si>
    <t>N°057/24</t>
  </si>
  <si>
    <t>MATIERE</t>
  </si>
  <si>
    <t>N°052/24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</si>
</sst>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sz val="8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" fontId="3" fillId="2" borderId="1" xfId="0" quotePrefix="1" applyNumberFormat="1" applyFont="1" applyFill="1" applyBorder="1" applyAlignment="1">
      <alignment horizontal="center" vertical="center" wrapText="1"/>
    </xf>
    <xf numFmtId="15" fontId="3" fillId="2" borderId="1" xfId="0" applyNumberFormat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15" fontId="3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164" fontId="2" fillId="0" borderId="0" xfId="0" applyNumberFormat="1" applyFont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15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3" fillId="2" borderId="0" xfId="0" quotePrefix="1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5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quotePrefix="1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14" fontId="8" fillId="3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18"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0" formatCode="dd\-mmm\-yy"/>
      <fill>
        <patternFill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C0AADF8-5AAB-4E37-B736-F0FC5C180EB2}" name="Tableau1345678234567911101314" displayName="Tableau1345678234567911101314" ref="B6:N12" totalsRowShown="0" headerRowDxfId="17" dataDxfId="15" headerRowBorderDxfId="16" tableBorderDxfId="14" totalsRowBorderDxfId="13" headerRowCellStyle="Milliers">
  <autoFilter ref="B6:N12" xr:uid="{F8292747-8402-4D98-AEB9-E7D18375DEC8}"/>
  <tableColumns count="13">
    <tableColumn id="1" xr3:uid="{BCA989D6-78EB-4662-BDF0-765C1099AE1B}" name="DATE" dataDxfId="12"/>
    <tableColumn id="2" xr3:uid="{F5AB8193-0173-47E3-82F4-FCC2340C82B2}" name="NOM DU CLIENT" dataDxfId="11"/>
    <tableColumn id="3" xr3:uid="{7547716F-AE29-427C-9A32-2274153D0AEF}" name="IFU" dataDxfId="10"/>
    <tableColumn id="4" xr3:uid="{84347D3B-E00F-48E8-A020-B0B826FFC7B8}" name="N° FACTURE" dataDxfId="9"/>
    <tableColumn id="5" xr3:uid="{969FA1D0-5C5F-41EF-86BC-BAA5CFB81F4E}" name="MONTANT HT DE LA FACTURE" dataDxfId="8"/>
    <tableColumn id="6" xr3:uid="{89C12707-7CF1-4CDA-96E0-39F8667FF707}" name="TVA FACTUREE" dataDxfId="7">
      <calculatedColumnFormula>12307482-4922993</calculatedColumnFormula>
    </tableColumn>
    <tableColumn id="8" xr3:uid="{8F250AE2-4FD1-4315-91E8-3B00D86C4B63}" name="AIB " dataDxfId="6"/>
    <tableColumn id="11" xr3:uid="{1FF8CD3C-201F-498F-8C11-CD2267BA189E}" name="AIB réellement prélevé" dataDxfId="5">
      <calculatedColumnFormula>Tableau1345678234567911101314[[#This Row],[MONTANT HT DE LA FACTURE]]*1%</calculatedColumnFormula>
    </tableColumn>
    <tableColumn id="12" xr3:uid="{414EDD30-B026-4F15-95EA-2E525D13496D}" name="Déduction TVA" dataDxfId="4">
      <calculatedColumnFormula>Tableau1345678234567911101314[[#This Row],[TVA FACTUREE]]*40%</calculatedColumnFormula>
    </tableColumn>
    <tableColumn id="13" xr3:uid="{389147A6-E4E9-4D72-9394-80A8A208E12F}" name="TVA à payer" dataDxfId="3" dataCellStyle="Milliers">
      <calculatedColumnFormula>+Tableau1345678234567911101314[[#This Row],[TVA FACTUREE]]-Tableau1345678234567911101314[[#This Row],[Déduction TVA]]</calculatedColumnFormula>
    </tableColumn>
    <tableColumn id="7" xr3:uid="{1D3FD1A1-509F-459E-AE97-B68FDED63403}" name="DATE REGLEMENT" dataDxfId="2"/>
    <tableColumn id="9" xr3:uid="{1BCA94B2-4F69-4541-9938-EA93CD4A4D39}" name="MONTANT DE REGLEMENT" dataDxfId="1" dataCellStyle="Milliers">
      <calculatedColumnFormula>+Tableau1345678234567911101314[[#This Row],[MONTANT HT DE LA FACTURE]]+Tableau1345678234567911101314[[#This Row],[TVA FACTUREE]]-Tableau1345678234567911101314[[#This Row],[AIB ]]</calculatedColumnFormula>
    </tableColumn>
    <tableColumn id="10" xr3:uid="{763C2C6F-9667-44C1-B4A1-713142DC79B4}" name="OBSEVATI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055F-9C75-453F-90A4-F0400663A4EB}">
  <sheetPr>
    <tabColor rgb="FFFFFF00"/>
  </sheetPr>
  <dimension ref="B3:N16"/>
  <sheetViews>
    <sheetView showGridLines="0" tabSelected="1" topLeftCell="B1" zoomScale="88" zoomScaleNormal="88" workbookViewId="0">
      <selection activeCell="H12" sqref="H12"/>
    </sheetView>
  </sheetViews>
  <sheetFormatPr baseColWidth="10" defaultColWidth="9.140625" defaultRowHeight="15" x14ac:dyDescent="0.25"/>
  <cols>
    <col min="1" max="1" width="3.28515625" style="5" customWidth="1"/>
    <col min="2" max="2" width="13.140625" style="2" customWidth="1"/>
    <col min="3" max="3" width="20.28515625" style="2" customWidth="1"/>
    <col min="4" max="4" width="18.5703125" style="3" customWidth="1"/>
    <col min="5" max="5" width="20" style="3" customWidth="1"/>
    <col min="6" max="6" width="16.42578125" style="4" customWidth="1"/>
    <col min="7" max="7" width="18.5703125" style="4" customWidth="1"/>
    <col min="8" max="12" width="21.28515625" style="2" customWidth="1"/>
    <col min="13" max="13" width="21" style="2" customWidth="1"/>
    <col min="14" max="14" width="98" style="2" customWidth="1"/>
    <col min="15" max="16384" width="9.140625" style="5"/>
  </cols>
  <sheetData>
    <row r="3" spans="2:14" ht="23.25" x14ac:dyDescent="0.25">
      <c r="B3" s="39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4" ht="23.25" x14ac:dyDescent="0.25">
      <c r="B4" s="6"/>
      <c r="C4" s="18">
        <v>45658</v>
      </c>
      <c r="D4" s="6"/>
      <c r="E4" s="6"/>
      <c r="F4" s="6"/>
      <c r="G4" s="6"/>
      <c r="H4" s="28"/>
      <c r="I4" s="6"/>
      <c r="J4" s="6"/>
      <c r="K4" s="6"/>
      <c r="L4" s="6"/>
      <c r="M4" s="6"/>
      <c r="N4" s="6"/>
    </row>
    <row r="6" spans="2:14" s="1" customFormat="1" ht="30" x14ac:dyDescent="0.25">
      <c r="B6" s="7" t="s">
        <v>0</v>
      </c>
      <c r="C6" s="8" t="s">
        <v>1</v>
      </c>
      <c r="D6" s="9" t="s">
        <v>2</v>
      </c>
      <c r="E6" s="9" t="s">
        <v>6</v>
      </c>
      <c r="F6" s="10" t="s">
        <v>4</v>
      </c>
      <c r="G6" s="10" t="s">
        <v>3</v>
      </c>
      <c r="H6" s="8" t="s">
        <v>10</v>
      </c>
      <c r="I6" s="8" t="s">
        <v>11</v>
      </c>
      <c r="J6" s="8" t="s">
        <v>12</v>
      </c>
      <c r="K6" s="8" t="s">
        <v>16</v>
      </c>
      <c r="L6" s="8" t="s">
        <v>9</v>
      </c>
      <c r="M6" s="10" t="s">
        <v>7</v>
      </c>
      <c r="N6" s="11" t="s">
        <v>5</v>
      </c>
    </row>
    <row r="7" spans="2:14" s="37" customFormat="1" ht="58.5" customHeight="1" x14ac:dyDescent="0.25">
      <c r="B7" s="30">
        <v>45604</v>
      </c>
      <c r="C7" s="31" t="s">
        <v>13</v>
      </c>
      <c r="D7" s="32">
        <v>3201810387789</v>
      </c>
      <c r="E7" s="33" t="s">
        <v>20</v>
      </c>
      <c r="F7" s="34">
        <v>18225000</v>
      </c>
      <c r="G7" s="34">
        <f>+Tableau1345678234567911101314[[#This Row],[MONTANT HT DE LA FACTURE]]*18%</f>
        <v>3280500</v>
      </c>
      <c r="H7" s="34">
        <f>+Tableau1345678234567911101314[[#This Row],[MONTANT HT DE LA FACTURE]]*3%</f>
        <v>546750</v>
      </c>
      <c r="I7" s="34">
        <f>Tableau1345678234567911101314[[#This Row],[MONTANT HT DE LA FACTURE]]*1%</f>
        <v>182250</v>
      </c>
      <c r="J7" s="34">
        <f>Tableau1345678234567911101314[[#This Row],[TVA FACTUREE]]*40%</f>
        <v>1312200</v>
      </c>
      <c r="K7" s="35">
        <f>+Tableau1345678234567911101314[[#This Row],[TVA FACTUREE]]-Tableau1345678234567911101314[[#This Row],[Déduction TVA]]</f>
        <v>1968300</v>
      </c>
      <c r="L7" s="38">
        <v>45664</v>
      </c>
      <c r="M7" s="34">
        <v>20011050</v>
      </c>
      <c r="N7" s="36" t="s">
        <v>14</v>
      </c>
    </row>
    <row r="8" spans="2:14" s="37" customFormat="1" ht="58.5" customHeight="1" x14ac:dyDescent="0.25">
      <c r="B8" s="30">
        <v>45639</v>
      </c>
      <c r="C8" s="31" t="s">
        <v>13</v>
      </c>
      <c r="D8" s="32">
        <v>3201810387789</v>
      </c>
      <c r="E8" s="33" t="s">
        <v>21</v>
      </c>
      <c r="F8" s="34">
        <v>12790500</v>
      </c>
      <c r="G8" s="34">
        <f>+Tableau1345678234567911101314[[#This Row],[MONTANT HT DE LA FACTURE]]*18%</f>
        <v>2302290</v>
      </c>
      <c r="H8" s="34">
        <f>+Tableau1345678234567911101314[[#This Row],[MONTANT HT DE LA FACTURE]]*3%</f>
        <v>383715</v>
      </c>
      <c r="I8" s="34">
        <f>Tableau1345678234567911101314[[#This Row],[MONTANT HT DE LA FACTURE]]*1%</f>
        <v>127905</v>
      </c>
      <c r="J8" s="34">
        <f>Tableau1345678234567911101314[[#This Row],[TVA FACTUREE]]*40%</f>
        <v>920916</v>
      </c>
      <c r="K8" s="35">
        <f>+Tableau1345678234567911101314[[#This Row],[TVA FACTUREE]]-Tableau1345678234567911101314[[#This Row],[Déduction TVA]]</f>
        <v>1381374</v>
      </c>
      <c r="L8" s="38">
        <v>45679</v>
      </c>
      <c r="M8" s="34">
        <v>14043969</v>
      </c>
      <c r="N8" s="36" t="s">
        <v>14</v>
      </c>
    </row>
    <row r="9" spans="2:14" s="20" customFormat="1" ht="58.5" customHeight="1" x14ac:dyDescent="0.25">
      <c r="B9" s="19">
        <v>45650</v>
      </c>
      <c r="C9" s="13" t="s">
        <v>17</v>
      </c>
      <c r="D9" s="16">
        <v>3202330507559</v>
      </c>
      <c r="E9" s="14" t="s">
        <v>18</v>
      </c>
      <c r="F9" s="15">
        <v>1120000</v>
      </c>
      <c r="G9" s="15">
        <f>+Tableau1345678234567911101314[[#This Row],[MONTANT HT DE LA FACTURE]]*18%</f>
        <v>201600</v>
      </c>
      <c r="H9" s="15">
        <f>+Tableau1345678234567911101314[[#This Row],[MONTANT HT DE LA FACTURE]]*3%</f>
        <v>33600</v>
      </c>
      <c r="I9" s="15"/>
      <c r="J9" s="15"/>
      <c r="K9" s="22">
        <f>+Tableau1345678234567911101314[[#This Row],[TVA FACTUREE]]-Tableau1345678234567911101314[[#This Row],[Déduction TVA]]</f>
        <v>201600</v>
      </c>
      <c r="L9" s="27">
        <v>45663</v>
      </c>
      <c r="M9" s="15">
        <v>1288000</v>
      </c>
      <c r="N9" s="29"/>
    </row>
    <row r="10" spans="2:14" s="20" customFormat="1" ht="58.5" customHeight="1" x14ac:dyDescent="0.25">
      <c r="B10" s="19">
        <v>45567</v>
      </c>
      <c r="C10" s="13" t="s">
        <v>15</v>
      </c>
      <c r="D10" s="16">
        <v>3200800695011</v>
      </c>
      <c r="E10" s="14" t="s">
        <v>19</v>
      </c>
      <c r="F10" s="15">
        <v>12886598</v>
      </c>
      <c r="G10" s="15">
        <f>+Tableau1345678234567911101314[[#This Row],[MONTANT HT DE LA FACTURE]]*18%</f>
        <v>2319587.64</v>
      </c>
      <c r="H10" s="15">
        <f>+Tableau1345678234567911101314[[#This Row],[MONTANT HT DE LA FACTURE]]*3%</f>
        <v>386597.94</v>
      </c>
      <c r="I10" s="15"/>
      <c r="J10" s="15"/>
      <c r="K10" s="22">
        <f>+Tableau1345678234567911101314[[#This Row],[TVA FACTUREE]]-Tableau1345678234567911101314[[#This Row],[Déduction TVA]]</f>
        <v>2319587.64</v>
      </c>
      <c r="L10" s="27">
        <v>45664</v>
      </c>
      <c r="M10" s="15">
        <f>+Tableau1345678234567911101314[[#This Row],[MONTANT HT DE LA FACTURE]]+Tableau1345678234567911101314[[#This Row],[TVA FACTUREE]]-Tableau1345678234567911101314[[#This Row],[AIB ]]</f>
        <v>14819587.700000001</v>
      </c>
      <c r="N10" s="29"/>
    </row>
    <row r="11" spans="2:14" s="20" customFormat="1" ht="58.5" customHeight="1" x14ac:dyDescent="0.25">
      <c r="B11" s="19">
        <v>45621</v>
      </c>
      <c r="C11" s="13" t="s">
        <v>22</v>
      </c>
      <c r="D11" s="16">
        <v>3202454981514</v>
      </c>
      <c r="E11" s="14" t="s">
        <v>23</v>
      </c>
      <c r="F11" s="15">
        <v>64742320</v>
      </c>
      <c r="G11" s="15">
        <f>+Tableau1345678234567911101314[[#This Row],[MONTANT HT DE LA FACTURE]]*18%</f>
        <v>11653617.6</v>
      </c>
      <c r="H11" s="15">
        <f>+Tableau1345678234567911101314[[#This Row],[MONTANT HT DE LA FACTURE]]*3%</f>
        <v>1942269.5999999999</v>
      </c>
      <c r="I11" s="15"/>
      <c r="J11" s="15"/>
      <c r="K11" s="22">
        <f>+Tableau1345678234567911101314[[#This Row],[TVA FACTUREE]]-Tableau1345678234567911101314[[#This Row],[Déduction TVA]]</f>
        <v>11653617.6</v>
      </c>
      <c r="L11" s="27">
        <v>45677</v>
      </c>
      <c r="M11" s="15">
        <v>74453668</v>
      </c>
      <c r="N11" s="29"/>
    </row>
    <row r="12" spans="2:14" s="1" customFormat="1" ht="45" customHeight="1" x14ac:dyDescent="0.25">
      <c r="B12" s="17"/>
      <c r="C12" s="13"/>
      <c r="D12" s="16"/>
      <c r="E12" s="14"/>
      <c r="F12" s="15"/>
      <c r="G12" s="15"/>
      <c r="H12" s="15"/>
      <c r="I12" s="15"/>
      <c r="J12" s="15"/>
      <c r="K12" s="15">
        <f>SUBTOTAL(109,K7:K11)</f>
        <v>17524479.240000002</v>
      </c>
      <c r="L12" s="13"/>
      <c r="M12" s="15"/>
      <c r="N12" s="13"/>
    </row>
    <row r="13" spans="2:14" s="1" customFormat="1" ht="45" customHeight="1" x14ac:dyDescent="0.25">
      <c r="B13" s="23"/>
      <c r="C13" s="24"/>
      <c r="D13" s="25"/>
      <c r="E13" s="26"/>
      <c r="F13" s="12"/>
      <c r="G13" s="12"/>
      <c r="H13" s="12"/>
      <c r="I13" s="12"/>
      <c r="J13" s="12"/>
      <c r="K13" s="12"/>
      <c r="L13" s="24"/>
      <c r="M13" s="12"/>
      <c r="N13" s="24"/>
    </row>
    <row r="14" spans="2:14" s="1" customFormat="1" ht="45" customHeight="1" x14ac:dyDescent="0.25">
      <c r="B14" s="23"/>
      <c r="C14" s="24"/>
      <c r="D14" s="25"/>
      <c r="E14" s="26"/>
      <c r="F14" s="12"/>
      <c r="G14" s="12"/>
      <c r="H14" s="12"/>
      <c r="J14" s="12"/>
      <c r="K14" s="12"/>
      <c r="L14" s="24"/>
      <c r="M14" s="12"/>
      <c r="N14" s="24"/>
    </row>
    <row r="15" spans="2:14" ht="58.5" customHeight="1" x14ac:dyDescent="0.25">
      <c r="F15" s="12"/>
    </row>
    <row r="16" spans="2:14" ht="30.75" customHeight="1" x14ac:dyDescent="0.25">
      <c r="L16" s="21"/>
    </row>
  </sheetData>
  <mergeCells count="1">
    <mergeCell ref="B3:N3"/>
  </mergeCells>
  <phoneticPr fontId="6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Odette OUENSOU</cp:lastModifiedBy>
  <cp:lastPrinted>2023-04-05T15:36:00Z</cp:lastPrinted>
  <dcterms:created xsi:type="dcterms:W3CDTF">2015-06-05T18:19:34Z</dcterms:created>
  <dcterms:modified xsi:type="dcterms:W3CDTF">2025-08-26T11:20:40Z</dcterms:modified>
</cp:coreProperties>
</file>