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sylvia_toni_sdpgroupe_com/Documents/2025/SDP-SGC DECLARATION IMPOTS 2025/SDP DECLARATION IMPOT 2025/"/>
    </mc:Choice>
  </mc:AlternateContent>
  <xr:revisionPtr revIDLastSave="158" documentId="11_74312F081557ADC0F28DE9E3184819E809552536" xr6:coauthVersionLast="47" xr6:coauthVersionMax="47" xr10:uidLastSave="{FB9E3DF6-1F2A-44E9-8D3B-B76A0231A9F9}"/>
  <bookViews>
    <workbookView xWindow="-108" yWindow="-108" windowWidth="23256" windowHeight="12456" activeTab="1" xr2:uid="{00000000-000D-0000-FFFF-FFFF00000000}"/>
  </bookViews>
  <sheets>
    <sheet name="DECEMBRE 2024  " sheetId="12" r:id="rId1"/>
    <sheet name="JANVIER 2025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3" l="1"/>
  <c r="D8" i="13"/>
  <c r="C7" i="13"/>
  <c r="C12" i="13" l="1"/>
  <c r="F11" i="13"/>
  <c r="F10" i="13"/>
  <c r="F9" i="13"/>
  <c r="F8" i="13"/>
  <c r="E12" i="13"/>
  <c r="D12" i="13"/>
  <c r="F6" i="13"/>
  <c r="D8" i="12"/>
  <c r="E7" i="12"/>
  <c r="D7" i="12"/>
  <c r="F12" i="13" l="1"/>
  <c r="G7" i="13"/>
  <c r="G12" i="13" s="1"/>
  <c r="E12" i="12"/>
  <c r="C12" i="12"/>
  <c r="F11" i="12"/>
  <c r="F10" i="12"/>
  <c r="F9" i="12"/>
  <c r="F8" i="12"/>
  <c r="G7" i="12"/>
  <c r="G12" i="12" s="1"/>
  <c r="F6" i="12"/>
  <c r="F12" i="12" l="1"/>
  <c r="D12" i="12"/>
</calcChain>
</file>

<file path=xl/sharedStrings.xml><?xml version="1.0" encoding="utf-8"?>
<sst xmlns="http://schemas.openxmlformats.org/spreadsheetml/2006/main" count="26" uniqueCount="13">
  <si>
    <t>TVA</t>
  </si>
  <si>
    <t>AIB</t>
  </si>
  <si>
    <t>IRF</t>
  </si>
  <si>
    <t>ITS</t>
  </si>
  <si>
    <t>VPS</t>
  </si>
  <si>
    <t>CNSS</t>
  </si>
  <si>
    <t>DEDUCTION</t>
  </si>
  <si>
    <t>TOTAL</t>
  </si>
  <si>
    <t xml:space="preserve">MONTANT A PAYER </t>
  </si>
  <si>
    <t>FACTURE</t>
  </si>
  <si>
    <t>REPORT</t>
  </si>
  <si>
    <t>MONTANT A REPORTER</t>
  </si>
  <si>
    <t>RECAP DES IMPOTS A PAYER NOVEMBRE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</si>
</sst>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C_F_A_-;\-* #,##0\ _C_F_A_-;_-* &quot;-&quot;\ _C_F_A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b/>
      <sz val="16"/>
      <color theme="1"/>
      <name val="Garamond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64" fontId="6" fillId="0" borderId="1" xfId="1" applyFont="1" applyBorder="1"/>
    <xf numFmtId="0" fontId="7" fillId="0" borderId="1" xfId="0" applyFont="1" applyBorder="1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164" fontId="7" fillId="2" borderId="1" xfId="1" applyFont="1" applyFill="1" applyBorder="1" applyAlignment="1">
      <alignment horizontal="center" vertical="center"/>
    </xf>
    <xf numFmtId="164" fontId="6" fillId="4" borderId="1" xfId="1" applyFont="1" applyFill="1" applyBorder="1"/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</cellXfs>
  <cellStyles count="2">
    <cellStyle name="Millier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53B08-CF78-42BB-B9BA-BD9A61CA8E91}">
  <dimension ref="B2:H12"/>
  <sheetViews>
    <sheetView showGridLines="0" topLeftCell="C2" workbookViewId="0">
      <selection activeCell="G7" sqref="G7"/>
    </sheetView>
  </sheetViews>
  <sheetFormatPr baseColWidth="10" defaultRowHeight="15.6" x14ac:dyDescent="0.3"/>
  <cols>
    <col min="2" max="2" width="18.5546875" style="4" customWidth="1"/>
    <col min="3" max="3" width="18.33203125" style="4" bestFit="1" customWidth="1"/>
    <col min="4" max="4" width="19.33203125" style="3" customWidth="1"/>
    <col min="5" max="5" width="18.88671875" style="3" customWidth="1"/>
    <col min="6" max="6" width="25.109375" style="3" bestFit="1" customWidth="1"/>
    <col min="7" max="7" width="29.109375" style="3" bestFit="1" customWidth="1"/>
    <col min="8" max="8" width="11.5546875" style="3"/>
  </cols>
  <sheetData>
    <row r="2" spans="2:8" ht="16.2" thickBot="1" x14ac:dyDescent="0.35"/>
    <row r="3" spans="2:8" s="1" customFormat="1" ht="24.75" customHeight="1" thickBot="1" x14ac:dyDescent="0.35">
      <c r="B3" s="13" t="s">
        <v>12</v>
      </c>
      <c r="C3" s="14"/>
      <c r="D3" s="14"/>
      <c r="E3" s="14"/>
      <c r="F3" s="14"/>
      <c r="G3" s="15"/>
      <c r="H3" s="5"/>
    </row>
    <row r="4" spans="2:8" x14ac:dyDescent="0.3">
      <c r="B4" s="6"/>
      <c r="C4" s="6"/>
      <c r="D4" s="7"/>
      <c r="E4" s="7"/>
      <c r="F4" s="7"/>
      <c r="G4" s="7"/>
    </row>
    <row r="5" spans="2:8" s="1" customFormat="1" ht="27" customHeight="1" x14ac:dyDescent="0.3">
      <c r="B5" s="9"/>
      <c r="C5" s="9" t="s">
        <v>10</v>
      </c>
      <c r="D5" s="9" t="s">
        <v>9</v>
      </c>
      <c r="E5" s="9" t="s">
        <v>6</v>
      </c>
      <c r="F5" s="9" t="s">
        <v>8</v>
      </c>
      <c r="G5" s="9" t="s">
        <v>11</v>
      </c>
      <c r="H5" s="5"/>
    </row>
    <row r="6" spans="2:8" ht="23.25" customHeight="1" x14ac:dyDescent="0.3">
      <c r="B6" s="9" t="s">
        <v>0</v>
      </c>
      <c r="C6" s="8">
        <v>0</v>
      </c>
      <c r="D6" s="12">
        <v>33135119</v>
      </c>
      <c r="E6" s="8">
        <v>8701907</v>
      </c>
      <c r="F6" s="8">
        <f>C6+D6-E6</f>
        <v>24433212</v>
      </c>
      <c r="G6" s="8"/>
    </row>
    <row r="7" spans="2:8" ht="23.25" customHeight="1" x14ac:dyDescent="0.3">
      <c r="B7" s="9" t="s">
        <v>1</v>
      </c>
      <c r="C7" s="8">
        <v>10765223</v>
      </c>
      <c r="D7" s="8">
        <f>2048734</f>
        <v>2048734</v>
      </c>
      <c r="E7" s="8">
        <f>63000+1659665+1659665+33600+1300</f>
        <v>3417230</v>
      </c>
      <c r="F7" s="8">
        <v>0</v>
      </c>
      <c r="G7" s="8">
        <f>+C7+E7-D7</f>
        <v>12133719</v>
      </c>
    </row>
    <row r="8" spans="2:8" ht="23.25" customHeight="1" x14ac:dyDescent="0.3">
      <c r="B8" s="9" t="s">
        <v>2</v>
      </c>
      <c r="C8" s="8">
        <v>0</v>
      </c>
      <c r="D8" s="8">
        <f>545454</f>
        <v>545454</v>
      </c>
      <c r="E8" s="8">
        <v>0</v>
      </c>
      <c r="F8" s="8">
        <f t="shared" ref="F8:F11" si="0">+D8-E8</f>
        <v>545454</v>
      </c>
      <c r="G8" s="8"/>
    </row>
    <row r="9" spans="2:8" ht="23.25" customHeight="1" x14ac:dyDescent="0.3">
      <c r="B9" s="9" t="s">
        <v>3</v>
      </c>
      <c r="C9" s="8">
        <v>0</v>
      </c>
      <c r="D9" s="8">
        <v>1297500</v>
      </c>
      <c r="E9" s="8">
        <v>0</v>
      </c>
      <c r="F9" s="8">
        <f t="shared" si="0"/>
        <v>1297500</v>
      </c>
      <c r="G9" s="8"/>
    </row>
    <row r="10" spans="2:8" ht="23.25" customHeight="1" x14ac:dyDescent="0.3">
      <c r="B10" s="9" t="s">
        <v>4</v>
      </c>
      <c r="C10" s="8">
        <v>0</v>
      </c>
      <c r="D10" s="8">
        <v>245766</v>
      </c>
      <c r="E10" s="8">
        <v>0</v>
      </c>
      <c r="F10" s="8">
        <f t="shared" si="0"/>
        <v>245766</v>
      </c>
      <c r="G10" s="8"/>
    </row>
    <row r="11" spans="2:8" ht="23.25" customHeight="1" x14ac:dyDescent="0.3">
      <c r="B11" s="9" t="s">
        <v>5</v>
      </c>
      <c r="C11" s="8">
        <v>0</v>
      </c>
      <c r="D11" s="8">
        <v>2297587</v>
      </c>
      <c r="E11" s="8">
        <v>0</v>
      </c>
      <c r="F11" s="8">
        <f t="shared" si="0"/>
        <v>2297587</v>
      </c>
      <c r="G11" s="8"/>
    </row>
    <row r="12" spans="2:8" s="2" customFormat="1" ht="40.5" customHeight="1" x14ac:dyDescent="0.3">
      <c r="B12" s="9" t="s">
        <v>7</v>
      </c>
      <c r="C12" s="10">
        <f>SUM(C6:C11)</f>
        <v>10765223</v>
      </c>
      <c r="D12" s="10">
        <f>SUM(D6:D11)</f>
        <v>39570160</v>
      </c>
      <c r="E12" s="10">
        <f>SUM(E6:E11)</f>
        <v>12119137</v>
      </c>
      <c r="F12" s="11">
        <f>SUM(F6:F11)</f>
        <v>28819519</v>
      </c>
      <c r="G12" s="10">
        <f>SUM(G6:G11)</f>
        <v>12133719</v>
      </c>
      <c r="H12" s="4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E2AEC-BE43-443B-BD76-A26A2F4BE245}">
  <dimension ref="B2:H12"/>
  <sheetViews>
    <sheetView showGridLines="0" tabSelected="1" topLeftCell="B2" workbookViewId="0">
      <selection activeCell="F17" sqref="F17"/>
    </sheetView>
  </sheetViews>
  <sheetFormatPr baseColWidth="10" defaultRowHeight="15.6" x14ac:dyDescent="0.3"/>
  <cols>
    <col min="2" max="2" width="18.5546875" style="4" customWidth="1"/>
    <col min="3" max="3" width="18.33203125" style="4" bestFit="1" customWidth="1"/>
    <col min="4" max="4" width="19.33203125" style="3" customWidth="1"/>
    <col min="5" max="5" width="18.88671875" style="3" customWidth="1"/>
    <col min="6" max="6" width="25.109375" style="3" bestFit="1" customWidth="1"/>
    <col min="7" max="7" width="29.109375" style="3" bestFit="1" customWidth="1"/>
    <col min="8" max="8" width="11.44140625" style="3"/>
  </cols>
  <sheetData>
    <row r="2" spans="2:8" ht="16.2" thickBot="1" x14ac:dyDescent="0.35"/>
    <row r="3" spans="2:8" s="1" customFormat="1" ht="24.75" customHeight="1" thickBot="1" x14ac:dyDescent="0.35">
      <c r="B3" s="13" t="s">
        <v>12</v>
      </c>
      <c r="C3" s="14"/>
      <c r="D3" s="14"/>
      <c r="E3" s="14"/>
      <c r="F3" s="14"/>
      <c r="G3" s="15"/>
      <c r="H3" s="5"/>
    </row>
    <row r="4" spans="2:8" x14ac:dyDescent="0.3">
      <c r="B4" s="6"/>
      <c r="C4" s="6"/>
      <c r="D4" s="7"/>
      <c r="E4" s="7"/>
      <c r="F4" s="7"/>
      <c r="G4" s="7"/>
    </row>
    <row r="5" spans="2:8" s="1" customFormat="1" ht="27" customHeight="1" x14ac:dyDescent="0.3">
      <c r="B5" s="9"/>
      <c r="C5" s="9" t="s">
        <v>10</v>
      </c>
      <c r="D5" s="9" t="s">
        <v>9</v>
      </c>
      <c r="E5" s="9" t="s">
        <v>6</v>
      </c>
      <c r="F5" s="9" t="s">
        <v>8</v>
      </c>
      <c r="G5" s="9" t="s">
        <v>11</v>
      </c>
      <c r="H5" s="5"/>
    </row>
    <row r="6" spans="2:8" ht="23.25" customHeight="1" x14ac:dyDescent="0.3">
      <c r="B6" s="9" t="s">
        <v>0</v>
      </c>
      <c r="C6" s="8">
        <v>0</v>
      </c>
      <c r="D6" s="12">
        <v>17524479</v>
      </c>
      <c r="E6" s="8">
        <v>1365985</v>
      </c>
      <c r="F6" s="8">
        <f>C6+D6-E6</f>
        <v>16158494</v>
      </c>
      <c r="G6" s="8"/>
    </row>
    <row r="7" spans="2:8" ht="23.25" customHeight="1" x14ac:dyDescent="0.3">
      <c r="B7" s="9" t="s">
        <v>1</v>
      </c>
      <c r="C7" s="8">
        <f>13746624+512273</f>
        <v>14258897</v>
      </c>
      <c r="D7" s="8">
        <v>1319389</v>
      </c>
      <c r="E7" s="8">
        <f>182250+127905+33600+386598+1942270</f>
        <v>2672623</v>
      </c>
      <c r="F7" s="8">
        <v>0</v>
      </c>
      <c r="G7" s="8">
        <f>+C7+E7-D7</f>
        <v>15612131</v>
      </c>
    </row>
    <row r="8" spans="2:8" ht="23.25" customHeight="1" x14ac:dyDescent="0.3">
      <c r="B8" s="9" t="s">
        <v>2</v>
      </c>
      <c r="C8" s="8">
        <v>0</v>
      </c>
      <c r="D8" s="8">
        <f>545454+144000+72000</f>
        <v>761454</v>
      </c>
      <c r="E8" s="8">
        <v>0</v>
      </c>
      <c r="F8" s="8">
        <f t="shared" ref="F8:F11" si="0">+D8-E8</f>
        <v>761454</v>
      </c>
      <c r="G8" s="8"/>
    </row>
    <row r="9" spans="2:8" ht="23.25" customHeight="1" x14ac:dyDescent="0.3">
      <c r="B9" s="9" t="s">
        <v>3</v>
      </c>
      <c r="C9" s="8">
        <v>0</v>
      </c>
      <c r="D9" s="8">
        <v>1327010</v>
      </c>
      <c r="E9" s="8">
        <v>0</v>
      </c>
      <c r="F9" s="8">
        <f t="shared" si="0"/>
        <v>1327010</v>
      </c>
      <c r="G9" s="8"/>
    </row>
    <row r="10" spans="2:8" ht="23.25" customHeight="1" x14ac:dyDescent="0.3">
      <c r="B10" s="9" t="s">
        <v>4</v>
      </c>
      <c r="C10" s="8">
        <v>0</v>
      </c>
      <c r="D10" s="8">
        <v>245766</v>
      </c>
      <c r="E10" s="8">
        <v>0</v>
      </c>
      <c r="F10" s="8">
        <f t="shared" si="0"/>
        <v>245766</v>
      </c>
      <c r="G10" s="8"/>
    </row>
    <row r="11" spans="2:8" ht="23.25" customHeight="1" x14ac:dyDescent="0.3">
      <c r="B11" s="9" t="s">
        <v>5</v>
      </c>
      <c r="C11" s="8">
        <v>0</v>
      </c>
      <c r="D11" s="8">
        <v>2361911</v>
      </c>
      <c r="E11" s="8">
        <v>0</v>
      </c>
      <c r="F11" s="8">
        <f t="shared" si="0"/>
        <v>2361911</v>
      </c>
      <c r="G11" s="8"/>
    </row>
    <row r="12" spans="2:8" s="2" customFormat="1" ht="40.5" customHeight="1" x14ac:dyDescent="0.3">
      <c r="B12" s="9" t="s">
        <v>7</v>
      </c>
      <c r="C12" s="10">
        <f>SUM(C6:C11)</f>
        <v>14258897</v>
      </c>
      <c r="D12" s="10">
        <f>SUM(D6:D11)</f>
        <v>23540009</v>
      </c>
      <c r="E12" s="10">
        <f>SUM(E6:E11)</f>
        <v>4038608</v>
      </c>
      <c r="F12" s="11">
        <f>SUM(F6:F11)</f>
        <v>20854635</v>
      </c>
      <c r="G12" s="10">
        <f>SUM(G6:G11)</f>
        <v>15612131</v>
      </c>
      <c r="H12" s="4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DECEMBRE 2024  </vt:lpstr>
      <vt:lpstr>JANVIER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Bertille TONI</dc:creator>
  <cp:lastModifiedBy>Bertille Sylvia TONI</cp:lastModifiedBy>
  <dcterms:created xsi:type="dcterms:W3CDTF">2024-02-02T15:02:28Z</dcterms:created>
  <dcterms:modified xsi:type="dcterms:W3CDTF">2025-02-05T06:31:22Z</dcterms:modified>
</cp:coreProperties>
</file>