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1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sylvia_toni_sdpgroupe_com/Documents/2025/SDP-SGC DECLARATION IMPOTS 2025/SDP DECLARATION IMPOT 2025/"/>
    </mc:Choice>
  </mc:AlternateContent>
  <xr:revisionPtr revIDLastSave="335" documentId="8_{2A207770-D7A9-4CE0-AD8A-CE51DA034093}" xr6:coauthVersionLast="47" xr6:coauthVersionMax="47" xr10:uidLastSave="{890DE94C-E3BD-42B7-8E23-34DECB9AC37E}"/>
  <bookViews>
    <workbookView xWindow="-108" yWindow="-108" windowWidth="23256" windowHeight="12456" firstSheet="1" activeTab="1" xr2:uid="{00000000-000D-0000-FFFF-FFFF00000000}"/>
  </bookViews>
  <sheets>
    <sheet name="Feuil1" sheetId="3" state="hidden" r:id="rId1"/>
    <sheet name="JANVIER 2025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6" l="1"/>
  <c r="H19" i="16"/>
  <c r="H20" i="16"/>
  <c r="H40" i="16"/>
  <c r="H35" i="16"/>
  <c r="H31" i="16"/>
  <c r="H32" i="16"/>
  <c r="H33" i="16"/>
  <c r="H34" i="16"/>
  <c r="H36" i="16"/>
  <c r="H37" i="16"/>
  <c r="H41" i="16" l="1"/>
  <c r="H39" i="16"/>
  <c r="H29" i="16"/>
  <c r="H42" i="16"/>
  <c r="H43" i="16"/>
  <c r="H44" i="16"/>
  <c r="H45" i="16"/>
  <c r="H46" i="16"/>
  <c r="H47" i="16"/>
  <c r="H12" i="16" l="1"/>
  <c r="H13" i="16"/>
  <c r="H14" i="16"/>
  <c r="H15" i="16"/>
  <c r="H16" i="16"/>
  <c r="H17" i="16"/>
  <c r="H38" i="16" l="1"/>
  <c r="H22" i="16"/>
  <c r="H25" i="16"/>
  <c r="H26" i="16"/>
  <c r="H27" i="16"/>
  <c r="H10" i="16"/>
  <c r="H11" i="16"/>
  <c r="H7" i="16" l="1"/>
  <c r="H8" i="16"/>
  <c r="H9" i="16"/>
  <c r="H6" i="16" l="1"/>
  <c r="H21" i="16"/>
  <c r="H23" i="16"/>
  <c r="H24" i="16"/>
  <c r="H28" i="16"/>
  <c r="H30" i="16"/>
  <c r="H48" i="16" l="1"/>
  <c r="H58" i="16" s="1"/>
</calcChain>
</file>

<file path=xl/sharedStrings.xml><?xml version="1.0" encoding="utf-8"?>
<sst xmlns="http://schemas.openxmlformats.org/spreadsheetml/2006/main" count="175" uniqueCount="137">
  <si>
    <t>PERIODE</t>
  </si>
  <si>
    <t>AIB SUR PRESTATIONS 3%</t>
  </si>
  <si>
    <t>NUMÉRO IFU DU FOURNISSEUR</t>
  </si>
  <si>
    <t>NOM OU RAISON SOCIALE</t>
  </si>
  <si>
    <t>N° DE LA FACTURE</t>
  </si>
  <si>
    <t>N° DE PIECE</t>
  </si>
  <si>
    <t>DATE DE LA FACTURE (JJ/MM/AAAA)</t>
  </si>
  <si>
    <t>MONTANT HT ACHAT</t>
  </si>
  <si>
    <t>MONTANT AIB SUR PRESTATIONS</t>
  </si>
  <si>
    <t>OBSERVATIONS</t>
  </si>
  <si>
    <t>AGUIA-DAHO RODOLPHE</t>
  </si>
  <si>
    <t>EM01102204-169</t>
  </si>
  <si>
    <t>BS031</t>
  </si>
  <si>
    <t>3201911104250</t>
  </si>
  <si>
    <t>BOVEM CORPORATION</t>
  </si>
  <si>
    <t>EM01180534-154</t>
  </si>
  <si>
    <t>BS032</t>
  </si>
  <si>
    <t>EM01180534-155</t>
  </si>
  <si>
    <t>BS033</t>
  </si>
  <si>
    <t>1200900187801</t>
  </si>
  <si>
    <t>WELDOM BENIN</t>
  </si>
  <si>
    <t>EM01321514-503</t>
  </si>
  <si>
    <t>BS037</t>
  </si>
  <si>
    <t>0202011178996</t>
  </si>
  <si>
    <t>TOP TECHNO BENIN</t>
  </si>
  <si>
    <t>EM01140244-17</t>
  </si>
  <si>
    <t>BS040</t>
  </si>
  <si>
    <t>EM01180534-156</t>
  </si>
  <si>
    <t>BS046</t>
  </si>
  <si>
    <t>EM01180534-157</t>
  </si>
  <si>
    <t>BS047</t>
  </si>
  <si>
    <t>EM01180534-158</t>
  </si>
  <si>
    <t>BS048</t>
  </si>
  <si>
    <t>EM01180534-160</t>
  </si>
  <si>
    <t>BS053</t>
  </si>
  <si>
    <t>EM01180534-161</t>
  </si>
  <si>
    <t>0201710073554</t>
  </si>
  <si>
    <t>DANSOU TCHEGNON FREDDY</t>
  </si>
  <si>
    <t>EM01295080-15</t>
  </si>
  <si>
    <t>BS055</t>
  </si>
  <si>
    <t>0202219298462</t>
  </si>
  <si>
    <t>TONTON FLAWA</t>
  </si>
  <si>
    <t>EM01178884-134</t>
  </si>
  <si>
    <t>BS062</t>
  </si>
  <si>
    <t>EM01180534-159</t>
  </si>
  <si>
    <t>BS063</t>
  </si>
  <si>
    <t>0202339201974</t>
  </si>
  <si>
    <t>PELOUSE</t>
  </si>
  <si>
    <t>EM01288570-106</t>
  </si>
  <si>
    <t>BS074</t>
  </si>
  <si>
    <t>0202314574155</t>
  </si>
  <si>
    <t xml:space="preserve">ROYAL METAL PLUS </t>
  </si>
  <si>
    <t>EM01493926-8</t>
  </si>
  <si>
    <t>BS075</t>
  </si>
  <si>
    <t>EM01180534-162</t>
  </si>
  <si>
    <t>BS078</t>
  </si>
  <si>
    <t>3201503005215</t>
  </si>
  <si>
    <t>KALI CONCEPT</t>
  </si>
  <si>
    <t>CCPF24-000024</t>
  </si>
  <si>
    <t>BP001</t>
  </si>
  <si>
    <t>1201001289302</t>
  </si>
  <si>
    <t>ETS MON ŒUVRE</t>
  </si>
  <si>
    <t>N°002/2025</t>
  </si>
  <si>
    <t>BP002</t>
  </si>
  <si>
    <t>3200900912711</t>
  </si>
  <si>
    <t>CITYPOOL SECURITY</t>
  </si>
  <si>
    <t>CITY24-001761</t>
  </si>
  <si>
    <t>BP005</t>
  </si>
  <si>
    <t>MULTI SERVICES ASSISTANCES</t>
  </si>
  <si>
    <t>SS/SF/9346/24</t>
  </si>
  <si>
    <t>BP006</t>
  </si>
  <si>
    <t>SS/SF/9325/24</t>
  </si>
  <si>
    <t>SS/SF/9326/24</t>
  </si>
  <si>
    <t>3201000037511</t>
  </si>
  <si>
    <t>CAMT</t>
  </si>
  <si>
    <t>EM01049278-207</t>
  </si>
  <si>
    <t>BP009</t>
  </si>
  <si>
    <t>3201641268014</t>
  </si>
  <si>
    <t>AVICENNE</t>
  </si>
  <si>
    <t>0487/2024/DG/AC</t>
  </si>
  <si>
    <t>BP010</t>
  </si>
  <si>
    <t>3202112401868</t>
  </si>
  <si>
    <t>BHK ETC</t>
  </si>
  <si>
    <t>EM01088872-65</t>
  </si>
  <si>
    <t>BP011</t>
  </si>
  <si>
    <t>3200800595011</t>
  </si>
  <si>
    <t>CFAO MOBILITY</t>
  </si>
  <si>
    <t>FVAV178934</t>
  </si>
  <si>
    <t>BP012</t>
  </si>
  <si>
    <t>FVAV178133</t>
  </si>
  <si>
    <t>FVAV177312</t>
  </si>
  <si>
    <t>FVAV176809</t>
  </si>
  <si>
    <t>FVAV176984</t>
  </si>
  <si>
    <t>0201910835009</t>
  </si>
  <si>
    <t>AKLAN APPOLINAIRE</t>
  </si>
  <si>
    <t>EM01131270-69</t>
  </si>
  <si>
    <t>BP014</t>
  </si>
  <si>
    <t>3201710015171</t>
  </si>
  <si>
    <t>PISOL EXPERTISE FONCIERE ET AGRICOLE</t>
  </si>
  <si>
    <t>EM01133606-18</t>
  </si>
  <si>
    <t>BP015</t>
  </si>
  <si>
    <t>202315351454</t>
  </si>
  <si>
    <t>CHŒUR DES ANGES PRESTATIONS</t>
  </si>
  <si>
    <t>EM01484900-62</t>
  </si>
  <si>
    <t>BP016</t>
  </si>
  <si>
    <t>0201810291796</t>
  </si>
  <si>
    <t>LAWSON TEVI JEAN-JACQUES GLORY</t>
  </si>
  <si>
    <t>EM01011956-13</t>
  </si>
  <si>
    <t>BP019</t>
  </si>
  <si>
    <t>1201001588102</t>
  </si>
  <si>
    <t>AIZO CAMILLE DAGBEMABOU</t>
  </si>
  <si>
    <t>EM01507734-40</t>
  </si>
  <si>
    <t>BP021</t>
  </si>
  <si>
    <t>1201201494704</t>
  </si>
  <si>
    <t>YEHOUENOU VICTORIN</t>
  </si>
  <si>
    <t>IT01001383-316</t>
  </si>
  <si>
    <t>BP022</t>
  </si>
  <si>
    <t>1201400047301</t>
  </si>
  <si>
    <t>DHOSSOUVI ISIDORE</t>
  </si>
  <si>
    <t>EM01052693-33</t>
  </si>
  <si>
    <t>ESR0125</t>
  </si>
  <si>
    <t>0202112808346</t>
  </si>
  <si>
    <t>GEPI</t>
  </si>
  <si>
    <t>EM01127143-35</t>
  </si>
  <si>
    <t>12010010794404</t>
  </si>
  <si>
    <t>MEHOU KUDRAT ULLAH MAHOUTCHE</t>
  </si>
  <si>
    <t>EM01371648-27</t>
  </si>
  <si>
    <t>0202113629465</t>
  </si>
  <si>
    <t>POGNON AHOUEFA MADIANA VIDAWAN</t>
  </si>
  <si>
    <t>EM01092346-39</t>
  </si>
  <si>
    <t>1201100456606</t>
  </si>
  <si>
    <t>HIGHT HOSANNA CONSULTING</t>
  </si>
  <si>
    <t>EM01451636-11</t>
  </si>
  <si>
    <t>1201200114209</t>
  </si>
  <si>
    <t>LEGAL CONSULTING</t>
  </si>
  <si>
    <t>EM01557630-3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</si>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</sst>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sz val="11"/>
      <name val="Calibri Light"/>
      <family val="2"/>
      <scheme val="major"/>
    </font>
    <font>
      <b/>
      <sz val="26"/>
      <color theme="1"/>
      <name val="Calibri Light"/>
      <family val="2"/>
      <scheme val="major"/>
    </font>
    <font>
      <sz val="11"/>
      <color rgb="FF000000"/>
      <name val="Calibri Light"/>
      <family val="2"/>
    </font>
    <font>
      <sz val="8"/>
      <name val="Calibri"/>
      <family val="2"/>
      <scheme val="minor"/>
    </font>
    <font>
      <sz val="1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64" fontId="7" fillId="3" borderId="1" xfId="1" applyNumberFormat="1" applyFont="1" applyFill="1" applyBorder="1" applyAlignment="1">
      <alignment horizontal="center" vertical="center" wrapText="1"/>
    </xf>
    <xf numFmtId="164" fontId="2" fillId="2" borderId="7" xfId="1" quotePrefix="1" applyNumberFormat="1" applyFont="1" applyFill="1" applyBorder="1" applyAlignment="1">
      <alignment horizontal="center" vertical="center" wrapText="1"/>
    </xf>
    <xf numFmtId="1" fontId="2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4" fontId="2" fillId="2" borderId="0" xfId="1" applyNumberFormat="1" applyFont="1" applyFill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2" fillId="2" borderId="4" xfId="1" quotePrefix="1" applyNumberFormat="1" applyFont="1" applyFill="1" applyBorder="1" applyAlignment="1">
      <alignment horizontal="center" vertical="center" wrapText="1"/>
    </xf>
    <xf numFmtId="14" fontId="2" fillId="2" borderId="5" xfId="1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3" xfId="1" quotePrefix="1" applyNumberFormat="1" applyFont="1" applyFill="1" applyBorder="1" applyAlignment="1">
      <alignment horizontal="center" vertical="center" wrapText="1"/>
    </xf>
    <xf numFmtId="164" fontId="5" fillId="2" borderId="0" xfId="1" quotePrefix="1" applyNumberFormat="1" applyFont="1" applyFill="1" applyBorder="1" applyAlignment="1">
      <alignment horizontal="center" vertical="center" wrapText="1"/>
    </xf>
    <xf numFmtId="164" fontId="5" fillId="2" borderId="7" xfId="1" quotePrefix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1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5" fillId="2" borderId="3" xfId="1" quotePrefix="1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6" formatCode="_-* #.##0_-;\-* #.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[$-40C]mmm\-yy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3" displayName="Tableau3" ref="B2:B15" headerRowDxfId="27" dataDxfId="26" totalsRowDxfId="25" headerRowBorderDxfId="24">
  <autoFilter ref="B2:B15" xr:uid="{00000000-0009-0000-0100-000001000000}"/>
  <tableColumns count="1">
    <tableColumn id="1" xr3:uid="{00000000-0010-0000-0000-000001000000}" name="PERIODE" totalsRowFunction="count" dataDxfId="22" totalsRowDxfId="23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B001C53-93BF-49C1-83EE-A73B7FBBAD46}" name="Tableau24567891011121314" displayName="Tableau24567891011121314" ref="B5:I48" totalsRowCount="1" headerRowDxfId="21" dataDxfId="20" totalsRowDxfId="19" headerRowBorderDxfId="17" tableBorderDxfId="18" totalsRowBorderDxfId="16" headerRowCellStyle="Milliers" dataCellStyle="Milliers">
  <autoFilter ref="B5:I47" xr:uid="{71D15D16-8B72-4B12-86F4-0A1C3DFB73A4}"/>
  <tableColumns count="8">
    <tableColumn id="1" xr3:uid="{A7EE7A03-D17F-4096-89F3-7B833E26D48D}" name="NUMÉRO IFU DU FOURNISSEUR" totalsRowLabel="Total" dataDxfId="14" totalsRowDxfId="15" dataCellStyle="Milliers"/>
    <tableColumn id="2" xr3:uid="{6E4FBC98-3F57-4F18-88E0-46A3281F4525}" name="NOM OU RAISON SOCIALE" dataDxfId="12" totalsRowDxfId="13" dataCellStyle="Milliers"/>
    <tableColumn id="3" xr3:uid="{B4705908-17EE-4703-8ABB-EEE6A5BCB683}" name="N° DE LA FACTURE" dataDxfId="10" totalsRowDxfId="11" dataCellStyle="Milliers"/>
    <tableColumn id="6" xr3:uid="{244FCF6C-36AB-4756-AE39-6D7762E25FDB}" name="N° DE PIECE" dataDxfId="8" totalsRowDxfId="9" dataCellStyle="Milliers"/>
    <tableColumn id="4" xr3:uid="{058C357F-D01D-42CA-A81F-01764180AEDC}" name="DATE DE LA FACTURE (JJ/MM/AAAA)" dataDxfId="6" totalsRowDxfId="7" dataCellStyle="Milliers"/>
    <tableColumn id="5" xr3:uid="{85DA2FF0-B7B2-4C6F-B5E8-1A4A2BD746F7}" name="MONTANT HT ACHAT" dataDxfId="4" totalsRowDxfId="5" dataCellStyle="Milliers"/>
    <tableColumn id="7" xr3:uid="{D1B4A416-0109-4E45-BACC-13C016C5268F}" name="MONTANT AIB SUR PRESTATIONS" totalsRowFunction="sum" dataDxfId="2" totalsRowDxfId="3" dataCellStyle="Milliers">
      <calculatedColumnFormula>+Tableau24567891011121314[[#This Row],[MONTANT HT ACHAT]]*3%</calculatedColumnFormula>
    </tableColumn>
    <tableColumn id="8" xr3:uid="{165F4908-7159-48F1-8DDC-4055C600DA7A}" name="OBSERVATIONS" dataDxfId="0" totalsRowDxfId="1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5"/>
  <sheetViews>
    <sheetView workbookViewId="0">
      <selection activeCell="E15" sqref="E15"/>
    </sheetView>
  </sheetViews>
  <sheetFormatPr defaultColWidth="11.42578125" defaultRowHeight="14.45"/>
  <sheetData>
    <row r="2" spans="2:2">
      <c r="B2" s="1" t="s">
        <v>0</v>
      </c>
    </row>
    <row r="3" spans="2:2">
      <c r="B3" s="2">
        <v>45261</v>
      </c>
    </row>
    <row r="4" spans="2:2">
      <c r="B4" s="3">
        <v>45292</v>
      </c>
    </row>
    <row r="5" spans="2:2">
      <c r="B5" s="3">
        <v>45323</v>
      </c>
    </row>
    <row r="6" spans="2:2">
      <c r="B6" s="3">
        <v>45352</v>
      </c>
    </row>
    <row r="7" spans="2:2">
      <c r="B7" s="3">
        <v>45383</v>
      </c>
    </row>
    <row r="8" spans="2:2">
      <c r="B8" s="3">
        <v>45413</v>
      </c>
    </row>
    <row r="9" spans="2:2">
      <c r="B9" s="3">
        <v>45444</v>
      </c>
    </row>
    <row r="10" spans="2:2">
      <c r="B10" s="3">
        <v>45474</v>
      </c>
    </row>
    <row r="11" spans="2:2">
      <c r="B11" s="3">
        <v>45505</v>
      </c>
    </row>
    <row r="12" spans="2:2">
      <c r="B12" s="3">
        <v>45536</v>
      </c>
    </row>
    <row r="13" spans="2:2">
      <c r="B13" s="3">
        <v>45566</v>
      </c>
    </row>
    <row r="14" spans="2:2">
      <c r="B14" s="3">
        <v>45597</v>
      </c>
    </row>
    <row r="15" spans="2:2">
      <c r="B15" s="3">
        <v>45627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42F60-DDFB-4BC7-8FBC-78BB7611E1D2}">
  <sheetPr>
    <pageSetUpPr fitToPage="1"/>
  </sheetPr>
  <dimension ref="A2:I58"/>
  <sheetViews>
    <sheetView showGridLines="0" tabSelected="1" topLeftCell="B40" zoomScale="90" zoomScaleNormal="90" workbookViewId="0">
      <selection activeCell="D11" sqref="D11"/>
    </sheetView>
  </sheetViews>
  <sheetFormatPr defaultColWidth="9.140625" defaultRowHeight="14.45"/>
  <cols>
    <col min="1" max="1" width="5.7109375" style="7" customWidth="1"/>
    <col min="2" max="2" width="26.7109375" style="12" customWidth="1"/>
    <col min="3" max="3" width="39.5703125" style="12" bestFit="1" customWidth="1"/>
    <col min="4" max="4" width="23.28515625" style="12" bestFit="1" customWidth="1"/>
    <col min="5" max="5" width="21.140625" style="12" customWidth="1"/>
    <col min="6" max="6" width="27.28515625" style="13" customWidth="1"/>
    <col min="7" max="7" width="20.42578125" style="12" customWidth="1"/>
    <col min="8" max="8" width="25.140625" style="12" customWidth="1"/>
    <col min="9" max="9" width="21.140625" style="7" bestFit="1" customWidth="1"/>
    <col min="10" max="16384" width="9.140625" style="7"/>
  </cols>
  <sheetData>
    <row r="2" spans="2:9" ht="33.6">
      <c r="B2" s="34" t="s">
        <v>1</v>
      </c>
      <c r="C2" s="34"/>
      <c r="D2" s="34"/>
      <c r="E2" s="34"/>
      <c r="F2" s="34"/>
      <c r="G2" s="34"/>
      <c r="H2" s="34"/>
    </row>
    <row r="3" spans="2:9" ht="23.45">
      <c r="B3" s="11">
        <v>45658</v>
      </c>
      <c r="H3" s="10"/>
    </row>
    <row r="5" spans="2:9" ht="30" customHeight="1">
      <c r="B5" s="14" t="s">
        <v>2</v>
      </c>
      <c r="C5" s="15" t="s">
        <v>3</v>
      </c>
      <c r="D5" s="15" t="s">
        <v>4</v>
      </c>
      <c r="E5" s="15" t="s">
        <v>5</v>
      </c>
      <c r="F5" s="16" t="s">
        <v>6</v>
      </c>
      <c r="G5" s="15" t="s">
        <v>7</v>
      </c>
      <c r="H5" s="15" t="s">
        <v>8</v>
      </c>
      <c r="I5" s="35" t="s">
        <v>9</v>
      </c>
    </row>
    <row r="6" spans="2:9" ht="27.75" customHeight="1">
      <c r="B6" s="24">
        <v>1201301463805</v>
      </c>
      <c r="C6" s="5" t="s">
        <v>10</v>
      </c>
      <c r="D6" s="5" t="s">
        <v>11</v>
      </c>
      <c r="E6" s="4" t="s">
        <v>12</v>
      </c>
      <c r="F6" s="6">
        <v>45671</v>
      </c>
      <c r="G6" s="5">
        <v>40000</v>
      </c>
      <c r="H6" s="19">
        <f>+Tableau24567891011121314[[#This Row],[MONTANT HT ACHAT]]*3%</f>
        <v>1200</v>
      </c>
      <c r="I6" s="8"/>
    </row>
    <row r="7" spans="2:9" ht="27.75" customHeight="1">
      <c r="B7" s="9" t="s">
        <v>13</v>
      </c>
      <c r="C7" s="5" t="s">
        <v>14</v>
      </c>
      <c r="D7" s="5" t="s">
        <v>15</v>
      </c>
      <c r="E7" s="4" t="s">
        <v>16</v>
      </c>
      <c r="F7" s="6">
        <v>45673</v>
      </c>
      <c r="G7" s="5">
        <v>3000</v>
      </c>
      <c r="H7" s="5">
        <f>+Tableau24567891011121314[[#This Row],[MONTANT HT ACHAT]]*3%</f>
        <v>90</v>
      </c>
      <c r="I7" s="8"/>
    </row>
    <row r="8" spans="2:9" ht="27.75" customHeight="1">
      <c r="B8" s="9" t="s">
        <v>13</v>
      </c>
      <c r="C8" s="5" t="s">
        <v>14</v>
      </c>
      <c r="D8" s="5" t="s">
        <v>17</v>
      </c>
      <c r="E8" s="4" t="s">
        <v>18</v>
      </c>
      <c r="F8" s="6">
        <v>45674</v>
      </c>
      <c r="G8" s="5">
        <v>11200</v>
      </c>
      <c r="H8" s="5">
        <f>+Tableau24567891011121314[[#This Row],[MONTANT HT ACHAT]]*3%</f>
        <v>336</v>
      </c>
      <c r="I8" s="8"/>
    </row>
    <row r="9" spans="2:9" ht="27.75" customHeight="1">
      <c r="B9" s="9" t="s">
        <v>19</v>
      </c>
      <c r="C9" s="5" t="s">
        <v>20</v>
      </c>
      <c r="D9" s="5" t="s">
        <v>21</v>
      </c>
      <c r="E9" s="4" t="s">
        <v>22</v>
      </c>
      <c r="F9" s="6">
        <v>45665</v>
      </c>
      <c r="G9" s="5">
        <v>31000</v>
      </c>
      <c r="H9" s="5">
        <f>+Tableau24567891011121314[[#This Row],[MONTANT HT ACHAT]]*3%</f>
        <v>930</v>
      </c>
      <c r="I9" s="8"/>
    </row>
    <row r="10" spans="2:9" ht="27.75" customHeight="1">
      <c r="B10" s="9" t="s">
        <v>23</v>
      </c>
      <c r="C10" s="5" t="s">
        <v>24</v>
      </c>
      <c r="D10" s="5" t="s">
        <v>25</v>
      </c>
      <c r="E10" s="4" t="s">
        <v>26</v>
      </c>
      <c r="F10" s="6">
        <v>45672</v>
      </c>
      <c r="G10" s="5">
        <v>10600</v>
      </c>
      <c r="H10" s="5">
        <f>+Tableau24567891011121314[[#This Row],[MONTANT HT ACHAT]]*3%</f>
        <v>318</v>
      </c>
      <c r="I10" s="8"/>
    </row>
    <row r="11" spans="2:9" ht="27.75" customHeight="1">
      <c r="B11" s="9" t="s">
        <v>13</v>
      </c>
      <c r="C11" s="5" t="s">
        <v>14</v>
      </c>
      <c r="D11" s="5" t="s">
        <v>27</v>
      </c>
      <c r="E11" s="4" t="s">
        <v>28</v>
      </c>
      <c r="F11" s="6">
        <v>45677</v>
      </c>
      <c r="G11" s="5">
        <v>43600</v>
      </c>
      <c r="H11" s="5">
        <f>+Tableau24567891011121314[[#This Row],[MONTANT HT ACHAT]]*3%</f>
        <v>1308</v>
      </c>
      <c r="I11" s="8"/>
    </row>
    <row r="12" spans="2:9" ht="27.75" customHeight="1">
      <c r="B12" s="9" t="s">
        <v>13</v>
      </c>
      <c r="C12" s="5" t="s">
        <v>14</v>
      </c>
      <c r="D12" s="5" t="s">
        <v>29</v>
      </c>
      <c r="E12" s="4" t="s">
        <v>30</v>
      </c>
      <c r="F12" s="6">
        <v>45677</v>
      </c>
      <c r="G12" s="5">
        <v>58850</v>
      </c>
      <c r="H12" s="5">
        <f>+Tableau24567891011121314[[#This Row],[MONTANT HT ACHAT]]*3%</f>
        <v>1765.5</v>
      </c>
      <c r="I12" s="8"/>
    </row>
    <row r="13" spans="2:9" ht="27.75" customHeight="1">
      <c r="B13" s="9" t="s">
        <v>13</v>
      </c>
      <c r="C13" s="5" t="s">
        <v>14</v>
      </c>
      <c r="D13" s="5" t="s">
        <v>31</v>
      </c>
      <c r="E13" s="4" t="s">
        <v>32</v>
      </c>
      <c r="F13" s="6">
        <v>45677</v>
      </c>
      <c r="G13" s="5">
        <v>59675</v>
      </c>
      <c r="H13" s="5">
        <f>+Tableau24567891011121314[[#This Row],[MONTANT HT ACHAT]]*3%</f>
        <v>1790.25</v>
      </c>
      <c r="I13" s="8"/>
    </row>
    <row r="14" spans="2:9" ht="27.75" customHeight="1">
      <c r="B14" s="9" t="s">
        <v>13</v>
      </c>
      <c r="C14" s="5" t="s">
        <v>14</v>
      </c>
      <c r="D14" s="5" t="s">
        <v>33</v>
      </c>
      <c r="E14" s="4" t="s">
        <v>34</v>
      </c>
      <c r="F14" s="6">
        <v>45681</v>
      </c>
      <c r="G14" s="5">
        <v>60925</v>
      </c>
      <c r="H14" s="5">
        <f>+Tableau24567891011121314[[#This Row],[MONTANT HT ACHAT]]*3%</f>
        <v>1827.75</v>
      </c>
      <c r="I14" s="8"/>
    </row>
    <row r="15" spans="2:9" ht="27.75" customHeight="1">
      <c r="B15" s="9" t="s">
        <v>13</v>
      </c>
      <c r="C15" s="5" t="s">
        <v>14</v>
      </c>
      <c r="D15" s="5" t="s">
        <v>35</v>
      </c>
      <c r="E15" s="4" t="s">
        <v>34</v>
      </c>
      <c r="F15" s="6">
        <v>45681</v>
      </c>
      <c r="G15" s="5">
        <v>2800</v>
      </c>
      <c r="H15" s="5">
        <f>+Tableau24567891011121314[[#This Row],[MONTANT HT ACHAT]]*3%</f>
        <v>84</v>
      </c>
      <c r="I15" s="8"/>
    </row>
    <row r="16" spans="2:9" ht="27.75" customHeight="1">
      <c r="B16" s="9" t="s">
        <v>36</v>
      </c>
      <c r="C16" s="5" t="s">
        <v>37</v>
      </c>
      <c r="D16" s="5" t="s">
        <v>38</v>
      </c>
      <c r="E16" s="4" t="s">
        <v>39</v>
      </c>
      <c r="F16" s="6">
        <v>45665</v>
      </c>
      <c r="G16" s="5">
        <v>85000</v>
      </c>
      <c r="H16" s="5">
        <f>+Tableau24567891011121314[[#This Row],[MONTANT HT ACHAT]]*3%</f>
        <v>2550</v>
      </c>
      <c r="I16" s="8"/>
    </row>
    <row r="17" spans="1:9" ht="27.75" customHeight="1">
      <c r="B17" s="9" t="s">
        <v>40</v>
      </c>
      <c r="C17" s="5" t="s">
        <v>41</v>
      </c>
      <c r="D17" s="5" t="s">
        <v>42</v>
      </c>
      <c r="E17" s="4" t="s">
        <v>43</v>
      </c>
      <c r="F17" s="6">
        <v>45650</v>
      </c>
      <c r="G17" s="5">
        <v>35000</v>
      </c>
      <c r="H17" s="5">
        <f>+Tableau24567891011121314[[#This Row],[MONTANT HT ACHAT]]*3%</f>
        <v>1050</v>
      </c>
      <c r="I17" s="8"/>
    </row>
    <row r="18" spans="1:9" ht="27.75" customHeight="1">
      <c r="B18" s="9" t="s">
        <v>13</v>
      </c>
      <c r="C18" s="5" t="s">
        <v>14</v>
      </c>
      <c r="D18" s="5" t="s">
        <v>44</v>
      </c>
      <c r="E18" s="4" t="s">
        <v>45</v>
      </c>
      <c r="F18" s="6">
        <v>45679</v>
      </c>
      <c r="G18" s="5">
        <v>6775</v>
      </c>
      <c r="H18" s="5">
        <f>+Tableau24567891011121314[[#This Row],[MONTANT HT ACHAT]]*3%</f>
        <v>203.25</v>
      </c>
      <c r="I18" s="8"/>
    </row>
    <row r="19" spans="1:9" ht="27.75" customHeight="1">
      <c r="B19" s="9" t="s">
        <v>46</v>
      </c>
      <c r="C19" s="5" t="s">
        <v>47</v>
      </c>
      <c r="D19" s="5" t="s">
        <v>48</v>
      </c>
      <c r="E19" s="4" t="s">
        <v>49</v>
      </c>
      <c r="F19" s="6">
        <v>45645</v>
      </c>
      <c r="G19" s="5">
        <v>30000</v>
      </c>
      <c r="H19" s="5">
        <f>+Tableau24567891011121314[[#This Row],[MONTANT HT ACHAT]]*3%</f>
        <v>900</v>
      </c>
      <c r="I19" s="8"/>
    </row>
    <row r="20" spans="1:9" ht="27.75" customHeight="1">
      <c r="B20" s="9" t="s">
        <v>50</v>
      </c>
      <c r="C20" s="5" t="s">
        <v>51</v>
      </c>
      <c r="D20" s="5" t="s">
        <v>52</v>
      </c>
      <c r="E20" s="4" t="s">
        <v>53</v>
      </c>
      <c r="F20" s="6">
        <v>45679</v>
      </c>
      <c r="G20" s="5">
        <v>91000</v>
      </c>
      <c r="H20" s="5">
        <f>+Tableau24567891011121314[[#This Row],[MONTANT HT ACHAT]]*3%</f>
        <v>2730</v>
      </c>
      <c r="I20" s="8"/>
    </row>
    <row r="21" spans="1:9" ht="27.75" customHeight="1">
      <c r="B21" s="9" t="s">
        <v>13</v>
      </c>
      <c r="C21" s="5" t="s">
        <v>14</v>
      </c>
      <c r="D21" s="5" t="s">
        <v>54</v>
      </c>
      <c r="E21" s="4" t="s">
        <v>55</v>
      </c>
      <c r="F21" s="6">
        <v>45686</v>
      </c>
      <c r="G21" s="5">
        <v>11800</v>
      </c>
      <c r="H21" s="19">
        <f>+Tableau24567891011121314[[#This Row],[MONTANT HT ACHAT]]*3%</f>
        <v>354</v>
      </c>
      <c r="I21" s="8"/>
    </row>
    <row r="22" spans="1:9" s="30" customFormat="1" ht="27.75" customHeight="1">
      <c r="A22" s="25"/>
      <c r="B22" s="26" t="s">
        <v>56</v>
      </c>
      <c r="C22" s="19" t="s">
        <v>57</v>
      </c>
      <c r="D22" s="19" t="s">
        <v>58</v>
      </c>
      <c r="E22" s="27" t="s">
        <v>59</v>
      </c>
      <c r="F22" s="28">
        <v>45607</v>
      </c>
      <c r="G22" s="19">
        <v>13995000</v>
      </c>
      <c r="H22" s="19">
        <f>+Tableau24567891011121314[[#This Row],[MONTANT HT ACHAT]]*3%</f>
        <v>419850</v>
      </c>
      <c r="I22" s="29"/>
    </row>
    <row r="23" spans="1:9" ht="27.75" customHeight="1">
      <c r="B23" s="24" t="s">
        <v>60</v>
      </c>
      <c r="C23" s="5" t="s">
        <v>61</v>
      </c>
      <c r="D23" s="5" t="s">
        <v>62</v>
      </c>
      <c r="E23" s="4" t="s">
        <v>63</v>
      </c>
      <c r="F23" s="6">
        <v>45663</v>
      </c>
      <c r="G23" s="5">
        <v>1401000</v>
      </c>
      <c r="H23" s="19">
        <f>+Tableau24567891011121314[[#This Row],[MONTANT HT ACHAT]]*3%</f>
        <v>42030</v>
      </c>
      <c r="I23" s="8"/>
    </row>
    <row r="24" spans="1:9" s="30" customFormat="1" ht="27.75" customHeight="1">
      <c r="B24" s="31" t="s">
        <v>64</v>
      </c>
      <c r="C24" s="32" t="s">
        <v>65</v>
      </c>
      <c r="D24" s="19" t="s">
        <v>66</v>
      </c>
      <c r="E24" s="27" t="s">
        <v>67</v>
      </c>
      <c r="F24" s="28">
        <v>45632</v>
      </c>
      <c r="G24" s="19">
        <v>260000</v>
      </c>
      <c r="H24" s="19">
        <f>+Tableau24567891011121314[[#This Row],[MONTANT HT ACHAT]]*3%</f>
        <v>7800</v>
      </c>
      <c r="I24" s="29"/>
    </row>
    <row r="25" spans="1:9" s="30" customFormat="1" ht="27.75" customHeight="1">
      <c r="B25" s="31">
        <v>3200800078517</v>
      </c>
      <c r="C25" s="19" t="s">
        <v>68</v>
      </c>
      <c r="D25" s="19" t="s">
        <v>69</v>
      </c>
      <c r="E25" s="27" t="s">
        <v>70</v>
      </c>
      <c r="F25" s="28">
        <v>45629</v>
      </c>
      <c r="G25" s="19">
        <v>240000</v>
      </c>
      <c r="H25" s="19">
        <f>+Tableau24567891011121314[[#This Row],[MONTANT HT ACHAT]]*3%</f>
        <v>7200</v>
      </c>
      <c r="I25" s="29"/>
    </row>
    <row r="26" spans="1:9" s="30" customFormat="1" ht="27.75" customHeight="1">
      <c r="B26" s="31">
        <v>3200800078517</v>
      </c>
      <c r="C26" s="19" t="s">
        <v>68</v>
      </c>
      <c r="D26" s="19" t="s">
        <v>71</v>
      </c>
      <c r="E26" s="27" t="s">
        <v>70</v>
      </c>
      <c r="F26" s="28">
        <v>45629</v>
      </c>
      <c r="G26" s="19">
        <v>240000</v>
      </c>
      <c r="H26" s="19">
        <f>+Tableau24567891011121314[[#This Row],[MONTANT HT ACHAT]]*3%</f>
        <v>7200</v>
      </c>
      <c r="I26" s="29"/>
    </row>
    <row r="27" spans="1:9" s="30" customFormat="1" ht="27.75" customHeight="1">
      <c r="B27" s="31">
        <v>3200800078517</v>
      </c>
      <c r="C27" s="19" t="s">
        <v>68</v>
      </c>
      <c r="D27" s="19" t="s">
        <v>72</v>
      </c>
      <c r="E27" s="27" t="s">
        <v>70</v>
      </c>
      <c r="F27" s="28">
        <v>45629</v>
      </c>
      <c r="G27" s="19">
        <v>240000</v>
      </c>
      <c r="H27" s="19">
        <f>+Tableau24567891011121314[[#This Row],[MONTANT HT ACHAT]]*3%</f>
        <v>7200</v>
      </c>
      <c r="I27" s="29"/>
    </row>
    <row r="28" spans="1:9" s="30" customFormat="1" ht="27.75" customHeight="1">
      <c r="B28" s="33" t="s">
        <v>73</v>
      </c>
      <c r="C28" s="19" t="s">
        <v>74</v>
      </c>
      <c r="D28" s="19" t="s">
        <v>75</v>
      </c>
      <c r="E28" s="27" t="s">
        <v>76</v>
      </c>
      <c r="F28" s="28">
        <v>45643</v>
      </c>
      <c r="G28" s="19">
        <v>180000</v>
      </c>
      <c r="H28" s="19">
        <f>+Tableau24567891011121314[[#This Row],[MONTANT HT ACHAT]]*3%</f>
        <v>5400</v>
      </c>
      <c r="I28" s="29"/>
    </row>
    <row r="29" spans="1:9" ht="27.75" customHeight="1">
      <c r="B29" s="9" t="s">
        <v>77</v>
      </c>
      <c r="C29" s="5" t="s">
        <v>78</v>
      </c>
      <c r="D29" s="5" t="s">
        <v>79</v>
      </c>
      <c r="E29" s="4" t="s">
        <v>80</v>
      </c>
      <c r="F29" s="6">
        <v>45635</v>
      </c>
      <c r="G29" s="5">
        <v>2100000</v>
      </c>
      <c r="H29" s="5">
        <f>+Tableau24567891011121314[[#This Row],[MONTANT HT ACHAT]]*3%</f>
        <v>63000</v>
      </c>
      <c r="I29" s="8"/>
    </row>
    <row r="30" spans="1:9" ht="27.75" customHeight="1">
      <c r="B30" s="9" t="s">
        <v>81</v>
      </c>
      <c r="C30" s="5" t="s">
        <v>82</v>
      </c>
      <c r="D30" s="5" t="s">
        <v>83</v>
      </c>
      <c r="E30" s="4" t="s">
        <v>84</v>
      </c>
      <c r="F30" s="6">
        <v>45676</v>
      </c>
      <c r="G30" s="5">
        <v>504252</v>
      </c>
      <c r="H30" s="19">
        <f>+Tableau24567891011121314[[#This Row],[MONTANT HT ACHAT]]*3%</f>
        <v>15127.56</v>
      </c>
      <c r="I30" s="8"/>
    </row>
    <row r="31" spans="1:9" ht="27.75" customHeight="1">
      <c r="B31" s="9" t="s">
        <v>85</v>
      </c>
      <c r="C31" s="5" t="s">
        <v>86</v>
      </c>
      <c r="D31" s="5" t="s">
        <v>87</v>
      </c>
      <c r="E31" s="4" t="s">
        <v>88</v>
      </c>
      <c r="F31" s="6">
        <v>45656</v>
      </c>
      <c r="G31" s="5">
        <v>55085</v>
      </c>
      <c r="H31" s="5">
        <f>+Tableau24567891011121314[[#This Row],[MONTANT HT ACHAT]]*3%</f>
        <v>1652.55</v>
      </c>
      <c r="I31" s="8"/>
    </row>
    <row r="32" spans="1:9" ht="27.75" customHeight="1">
      <c r="B32" s="9" t="s">
        <v>85</v>
      </c>
      <c r="C32" s="5" t="s">
        <v>86</v>
      </c>
      <c r="D32" s="5" t="s">
        <v>89</v>
      </c>
      <c r="E32" s="4" t="s">
        <v>88</v>
      </c>
      <c r="F32" s="6">
        <v>45646</v>
      </c>
      <c r="G32" s="5">
        <v>343737</v>
      </c>
      <c r="H32" s="5">
        <f>+Tableau24567891011121314[[#This Row],[MONTANT HT ACHAT]]*3%</f>
        <v>10312.109999999999</v>
      </c>
      <c r="I32" s="8"/>
    </row>
    <row r="33" spans="2:9" ht="27.75" customHeight="1">
      <c r="B33" s="9" t="s">
        <v>85</v>
      </c>
      <c r="C33" s="5" t="s">
        <v>86</v>
      </c>
      <c r="D33" s="5" t="s">
        <v>90</v>
      </c>
      <c r="E33" s="4" t="s">
        <v>88</v>
      </c>
      <c r="F33" s="6">
        <v>45646</v>
      </c>
      <c r="G33" s="5">
        <v>55085</v>
      </c>
      <c r="H33" s="5">
        <f>+Tableau24567891011121314[[#This Row],[MONTANT HT ACHAT]]*3%</f>
        <v>1652.55</v>
      </c>
      <c r="I33" s="8"/>
    </row>
    <row r="34" spans="2:9" ht="27.75" customHeight="1">
      <c r="B34" s="9" t="s">
        <v>85</v>
      </c>
      <c r="C34" s="5" t="s">
        <v>86</v>
      </c>
      <c r="D34" s="5" t="s">
        <v>91</v>
      </c>
      <c r="E34" s="4" t="s">
        <v>88</v>
      </c>
      <c r="F34" s="6">
        <v>45643</v>
      </c>
      <c r="G34" s="5">
        <v>180209</v>
      </c>
      <c r="H34" s="5">
        <f>+Tableau24567891011121314[[#This Row],[MONTANT HT ACHAT]]*3%</f>
        <v>5406.2699999999995</v>
      </c>
      <c r="I34" s="8"/>
    </row>
    <row r="35" spans="2:9" ht="27.75" customHeight="1">
      <c r="B35" s="9" t="s">
        <v>85</v>
      </c>
      <c r="C35" s="5" t="s">
        <v>86</v>
      </c>
      <c r="D35" s="5" t="s">
        <v>92</v>
      </c>
      <c r="E35" s="4" t="s">
        <v>88</v>
      </c>
      <c r="F35" s="6">
        <v>45645</v>
      </c>
      <c r="G35" s="5">
        <v>50848</v>
      </c>
      <c r="H35" s="5">
        <f>+Tableau24567891011121314[[#This Row],[MONTANT HT ACHAT]]*3%</f>
        <v>1525.44</v>
      </c>
      <c r="I35" s="8"/>
    </row>
    <row r="36" spans="2:9" ht="27.75" customHeight="1">
      <c r="B36" s="9" t="s">
        <v>93</v>
      </c>
      <c r="C36" s="5" t="s">
        <v>94</v>
      </c>
      <c r="D36" s="5" t="s">
        <v>95</v>
      </c>
      <c r="E36" s="4" t="s">
        <v>96</v>
      </c>
      <c r="F36" s="6">
        <v>45671</v>
      </c>
      <c r="G36" s="5">
        <v>600000</v>
      </c>
      <c r="H36" s="5">
        <f>+Tableau24567891011121314[[#This Row],[MONTANT HT ACHAT]]*3%</f>
        <v>18000</v>
      </c>
      <c r="I36" s="8"/>
    </row>
    <row r="37" spans="2:9" ht="27.75" customHeight="1">
      <c r="B37" s="9" t="s">
        <v>97</v>
      </c>
      <c r="C37" s="5" t="s">
        <v>98</v>
      </c>
      <c r="D37" s="5" t="s">
        <v>99</v>
      </c>
      <c r="E37" s="4" t="s">
        <v>100</v>
      </c>
      <c r="F37" s="6">
        <v>45614</v>
      </c>
      <c r="G37" s="5">
        <v>7005533</v>
      </c>
      <c r="H37" s="5">
        <f>+Tableau24567891011121314[[#This Row],[MONTANT HT ACHAT]]*3%</f>
        <v>210165.99</v>
      </c>
      <c r="I37" s="8"/>
    </row>
    <row r="38" spans="2:9" ht="27.75" customHeight="1">
      <c r="B38" s="20" t="s">
        <v>101</v>
      </c>
      <c r="C38" s="4" t="s">
        <v>102</v>
      </c>
      <c r="D38" s="4" t="s">
        <v>103</v>
      </c>
      <c r="E38" s="4" t="s">
        <v>104</v>
      </c>
      <c r="F38" s="21">
        <v>45665</v>
      </c>
      <c r="G38" s="4">
        <v>400000</v>
      </c>
      <c r="H38" s="19">
        <f>+Tableau24567891011121314[[#This Row],[MONTANT HT ACHAT]]*3%</f>
        <v>12000</v>
      </c>
      <c r="I38" s="8"/>
    </row>
    <row r="39" spans="2:9" ht="27.75" customHeight="1">
      <c r="B39" s="9" t="s">
        <v>105</v>
      </c>
      <c r="C39" s="5" t="s">
        <v>106</v>
      </c>
      <c r="D39" s="5" t="s">
        <v>107</v>
      </c>
      <c r="E39" s="4" t="s">
        <v>108</v>
      </c>
      <c r="F39" s="6">
        <v>45681</v>
      </c>
      <c r="G39" s="5">
        <v>1854000</v>
      </c>
      <c r="H39" s="5">
        <f>+Tableau24567891011121314[[#This Row],[MONTANT HT ACHAT]]*3%</f>
        <v>55620</v>
      </c>
      <c r="I39" s="8"/>
    </row>
    <row r="40" spans="2:9" ht="27.75" customHeight="1">
      <c r="B40" s="9" t="s">
        <v>109</v>
      </c>
      <c r="C40" s="5" t="s">
        <v>110</v>
      </c>
      <c r="D40" s="5" t="s">
        <v>111</v>
      </c>
      <c r="E40" s="4" t="s">
        <v>112</v>
      </c>
      <c r="F40" s="6">
        <v>45670</v>
      </c>
      <c r="G40" s="5">
        <v>1350000</v>
      </c>
      <c r="H40" s="5">
        <f>+Tableau24567891011121314[[#This Row],[MONTANT HT ACHAT]]*3%</f>
        <v>40500</v>
      </c>
      <c r="I40" s="8"/>
    </row>
    <row r="41" spans="2:9" ht="27.75" customHeight="1">
      <c r="B41" s="9" t="s">
        <v>113</v>
      </c>
      <c r="C41" s="5" t="s">
        <v>114</v>
      </c>
      <c r="D41" s="5" t="s">
        <v>115</v>
      </c>
      <c r="E41" s="4" t="s">
        <v>116</v>
      </c>
      <c r="F41" s="6">
        <v>45671</v>
      </c>
      <c r="G41" s="5">
        <v>1683000</v>
      </c>
      <c r="H41" s="5">
        <f>+Tableau24567891011121314[[#This Row],[MONTANT HT ACHAT]]*3%</f>
        <v>50490</v>
      </c>
      <c r="I41" s="8"/>
    </row>
    <row r="42" spans="2:9" ht="27.75" customHeight="1">
      <c r="B42" s="9" t="s">
        <v>117</v>
      </c>
      <c r="C42" s="5" t="s">
        <v>118</v>
      </c>
      <c r="D42" s="5" t="s">
        <v>119</v>
      </c>
      <c r="E42" s="4" t="s">
        <v>120</v>
      </c>
      <c r="F42" s="6">
        <v>45670</v>
      </c>
      <c r="G42" s="5">
        <v>1378350</v>
      </c>
      <c r="H42" s="5">
        <f>+Tableau24567891011121314[[#This Row],[MONTANT HT ACHAT]]*3%</f>
        <v>41350.5</v>
      </c>
      <c r="I42" s="8"/>
    </row>
    <row r="43" spans="2:9" ht="27.75" customHeight="1">
      <c r="B43" s="9" t="s">
        <v>121</v>
      </c>
      <c r="C43" s="5" t="s">
        <v>122</v>
      </c>
      <c r="D43" s="5" t="s">
        <v>123</v>
      </c>
      <c r="E43" s="4" t="s">
        <v>120</v>
      </c>
      <c r="F43" s="6">
        <v>45670</v>
      </c>
      <c r="G43" s="5">
        <v>3165100</v>
      </c>
      <c r="H43" s="5">
        <f>+Tableau24567891011121314[[#This Row],[MONTANT HT ACHAT]]*3%</f>
        <v>94953</v>
      </c>
      <c r="I43" s="8"/>
    </row>
    <row r="44" spans="2:9" ht="27.75" customHeight="1">
      <c r="B44" s="9" t="s">
        <v>124</v>
      </c>
      <c r="C44" s="5" t="s">
        <v>125</v>
      </c>
      <c r="D44" s="5" t="s">
        <v>126</v>
      </c>
      <c r="E44" s="4" t="s">
        <v>120</v>
      </c>
      <c r="F44" s="6">
        <v>45670</v>
      </c>
      <c r="G44" s="5">
        <v>1633600</v>
      </c>
      <c r="H44" s="5">
        <f>+Tableau24567891011121314[[#This Row],[MONTANT HT ACHAT]]*3%</f>
        <v>49008</v>
      </c>
      <c r="I44" s="8"/>
    </row>
    <row r="45" spans="2:9" ht="27.75" customHeight="1">
      <c r="B45" s="9" t="s">
        <v>127</v>
      </c>
      <c r="C45" s="5" t="s">
        <v>128</v>
      </c>
      <c r="D45" s="5" t="s">
        <v>129</v>
      </c>
      <c r="E45" s="4" t="s">
        <v>120</v>
      </c>
      <c r="F45" s="6">
        <v>45673</v>
      </c>
      <c r="G45" s="5">
        <v>1000000</v>
      </c>
      <c r="H45" s="5">
        <f>+Tableau24567891011121314[[#This Row],[MONTANT HT ACHAT]]*3%</f>
        <v>30000</v>
      </c>
      <c r="I45" s="8"/>
    </row>
    <row r="46" spans="2:9" ht="27.75" customHeight="1">
      <c r="B46" s="9" t="s">
        <v>130</v>
      </c>
      <c r="C46" s="5" t="s">
        <v>131</v>
      </c>
      <c r="D46" s="5" t="s">
        <v>132</v>
      </c>
      <c r="E46" s="4" t="s">
        <v>120</v>
      </c>
      <c r="F46" s="6">
        <v>45670</v>
      </c>
      <c r="G46" s="5">
        <v>1378350</v>
      </c>
      <c r="H46" s="5">
        <f>+Tableau24567891011121314[[#This Row],[MONTANT HT ACHAT]]*3%</f>
        <v>41350.5</v>
      </c>
      <c r="I46" s="8"/>
    </row>
    <row r="47" spans="2:9" ht="27.75" customHeight="1">
      <c r="B47" s="9" t="s">
        <v>133</v>
      </c>
      <c r="C47" s="5" t="s">
        <v>134</v>
      </c>
      <c r="D47" s="5" t="s">
        <v>135</v>
      </c>
      <c r="E47" s="4" t="s">
        <v>120</v>
      </c>
      <c r="F47" s="6">
        <v>45672</v>
      </c>
      <c r="G47" s="5">
        <v>2105263</v>
      </c>
      <c r="H47" s="5">
        <f>+Tableau24567891011121314[[#This Row],[MONTANT HT ACHAT]]*3%</f>
        <v>63157.89</v>
      </c>
      <c r="I47" s="8"/>
    </row>
    <row r="48" spans="2:9" ht="27.75" customHeight="1">
      <c r="B48" s="17" t="s">
        <v>136</v>
      </c>
      <c r="C48" s="18"/>
      <c r="D48" s="18"/>
      <c r="E48" s="18"/>
      <c r="F48" s="18"/>
      <c r="G48" s="18"/>
      <c r="H48" s="22">
        <f>SUBTOTAL(109,Tableau24567891011121314[MONTANT AIB SUR PRESTATIONS])</f>
        <v>1319389.1100000001</v>
      </c>
      <c r="I48" s="23"/>
    </row>
    <row r="49" spans="6:8" ht="38.25" customHeight="1"/>
    <row r="50" spans="6:8" ht="38.25" customHeight="1"/>
    <row r="51" spans="6:8" ht="38.25" customHeight="1"/>
    <row r="52" spans="6:8" ht="38.25" customHeight="1"/>
    <row r="53" spans="6:8">
      <c r="F53" s="12"/>
    </row>
    <row r="57" spans="6:8" hidden="1">
      <c r="H57" s="12">
        <v>216495</v>
      </c>
    </row>
    <row r="58" spans="6:8" hidden="1">
      <c r="H58" s="12">
        <f>+Tableau24567891011121314[[#Totals],[MONTANT AIB SUR PRESTATIONS]]-H57</f>
        <v>1102894.1100000001</v>
      </c>
    </row>
  </sheetData>
  <mergeCells count="1">
    <mergeCell ref="B2:H2"/>
  </mergeCells>
  <phoneticPr fontId="8" type="noConversion"/>
  <pageMargins left="0.7" right="0.7" top="0.75" bottom="0.75" header="0.3" footer="0.3"/>
  <pageSetup paperSize="9" scale="6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Odette OUENSOU</dc:creator>
  <cp:keywords/>
  <dc:description/>
  <cp:lastModifiedBy>ERP SDP</cp:lastModifiedBy>
  <cp:revision/>
  <dcterms:created xsi:type="dcterms:W3CDTF">2015-06-05T18:19:34Z</dcterms:created>
  <dcterms:modified xsi:type="dcterms:W3CDTF">2025-09-19T10:16:38Z</dcterms:modified>
  <cp:category/>
  <cp:contentStatus/>
</cp:coreProperties>
</file>