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14.xml.rels" ContentType="application/vnd.openxmlformats-package.relationships+xml"/>
  <Override PartName="/xl/worksheets/_rels/sheet9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12.xml.rels" ContentType="application/vnd.openxmlformats-package.relationships+xml"/>
  <Override PartName="/xl/worksheets/_rels/sheet5.xml.rels" ContentType="application/vnd.openxmlformats-package.relationships+xml"/>
  <Override PartName="/xl/worksheets/_rels/sheet11.xml.rels" ContentType="application/vnd.openxmlformats-package.relationships+xml"/>
  <Override PartName="/xl/worksheets/_rels/sheet4.xml.rels" ContentType="application/vnd.openxmlformats-package.relationships+xml"/>
  <Override PartName="/xl/worksheets/_rels/sheet15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10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6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15.xml" ContentType="application/vnd.openxmlformats-officedocument.drawing+xml"/>
  <Override PartName="/xl/drawings/drawing14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0.xml" ContentType="application/vnd.openxmlformats-officedocument.drawing+xml"/>
  <Override PartName="/xl/drawings/drawing6.xml" ContentType="application/vnd.openxmlformats-officedocument.drawing+xml"/>
  <Override PartName="/xl/drawings/drawing11.xml" ContentType="application/vnd.openxmlformats-officedocument.drawing+xml"/>
  <Override PartName="/xl/drawings/drawing7.xml" ContentType="application/vnd.openxmlformats-officedocument.drawing+xml"/>
  <Override PartName="/xl/drawings/drawing12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Mars-Avril 24" sheetId="1" state="visible" r:id="rId2"/>
    <sheet name="Mai 24" sheetId="2" state="visible" r:id="rId3"/>
    <sheet name="Juin 24" sheetId="3" state="visible" r:id="rId4"/>
    <sheet name="Juillet 24" sheetId="4" state="visible" r:id="rId5"/>
    <sheet name="Aout 24" sheetId="5" state="visible" r:id="rId6"/>
    <sheet name="Septembre 24" sheetId="6" state="visible" r:id="rId7"/>
    <sheet name="Octobre 24" sheetId="7" state="visible" r:id="rId8"/>
    <sheet name="Novembre 24" sheetId="8" state="visible" r:id="rId9"/>
    <sheet name="Décembre 24" sheetId="9" state="visible" r:id="rId10"/>
    <sheet name="Janvier 25" sheetId="10" state="visible" r:id="rId11"/>
    <sheet name="Fevrier 25" sheetId="11" state="visible" r:id="rId12"/>
    <sheet name="Mars 25" sheetId="12" state="visible" r:id="rId13"/>
    <sheet name="Avril 25" sheetId="13" state="visible" r:id="rId14"/>
    <sheet name="Mai 25" sheetId="14" state="visible" r:id="rId15"/>
    <sheet name="Juin 25" sheetId="15" state="visible" r:id="rId16"/>
    <sheet name="Feuil1" sheetId="16" state="visible" r:id="rId17"/>
  </sheets>
  <definedNames>
    <definedName function="false" hidden="false" localSheetId="12" name="_xlnm.Print_Area" vbProcedure="false">'Avril 25'!$A$1:$L$43</definedName>
    <definedName function="false" hidden="false" localSheetId="8" name="_xlnm.Print_Area" vbProcedure="false">'Décembre 24'!$A$1:$L$37</definedName>
    <definedName function="false" hidden="false" localSheetId="10" name="_xlnm.Print_Area" vbProcedure="false">'Fevrier 25'!$A$1:$L$37</definedName>
    <definedName function="false" hidden="false" localSheetId="9" name="_xlnm.Print_Area" vbProcedure="false">'Janvier 25'!$A$1:$L$38</definedName>
    <definedName function="false" hidden="false" localSheetId="7" name="_xlnm.Print_Area" vbProcedure="false">'Novembre 24'!$A$1:$L$37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<sst xmlns="http://schemas.openxmlformats.org/spreadsheetml/2006/main" count="832" uniqueCount="87">
  <si>
    <t xml:space="preserve">République du bénin</t>
  </si>
  <si>
    <t xml:space="preserve">Ministère du Cadre de vie et du Développement durable</t>
  </si>
  <si>
    <t xml:space="preserve">Décompte provisoire mois de mars et avril 2024 №1</t>
  </si>
  <si>
    <t xml:space="preserve">Objet du marché: REALISATION DE LA MISSION DE DIRECTION DE L'EXECUTION DES TRAVAUX (DET) DU PROJET DE CONSTRUCTION DES CITES ADMINISTRATIVES ET DEPARTEMENTALES</t>
  </si>
  <si>
    <t xml:space="preserve">Consultant: Société de développement de projets (SDP)</t>
  </si>
  <si>
    <t xml:space="preserve">Client: Société des infrastructures routieres et de l'amenagement du territoire (SIRAT SA)</t>
  </si>
  <si>
    <t xml:space="preserve">Marché  №: PI_PVTD_89789</t>
  </si>
  <si>
    <t xml:space="preserve">Arrêté au:30/04/2024</t>
  </si>
  <si>
    <t xml:space="preserve">№.</t>
  </si>
  <si>
    <t xml:space="preserve">DESIGNATION</t>
  </si>
  <si>
    <t xml:space="preserve">Unité</t>
  </si>
  <si>
    <t xml:space="preserve">Quantités</t>
  </si>
  <si>
    <t xml:space="preserve">P.U.</t>
  </si>
  <si>
    <t xml:space="preserve">Montant</t>
  </si>
  <si>
    <t xml:space="preserve">Prévus</t>
  </si>
  <si>
    <t xml:space="preserve">précédente</t>
  </si>
  <si>
    <t xml:space="preserve">du mois</t>
  </si>
  <si>
    <t xml:space="preserve">Cumulé</t>
  </si>
  <si>
    <t xml:space="preserve"> Préstation des experts ( Perdiems et indemnités )</t>
  </si>
  <si>
    <t xml:space="preserve">Chef de mission</t>
  </si>
  <si>
    <t xml:space="preserve">H*Mois</t>
  </si>
  <si>
    <t xml:space="preserve">Chef de mission adjoint superviseur du Nord</t>
  </si>
  <si>
    <t xml:space="preserve">Forfait Corps d'Etat Secondaire / Technique</t>
  </si>
  <si>
    <t xml:space="preserve">Contrôleurs des travaux de bâtiments (1 par site sur 24 mois)</t>
  </si>
  <si>
    <t xml:space="preserve">Forfait topo</t>
  </si>
  <si>
    <t xml:space="preserve">Sous total Préstation des experts ( Perdiems et indemnités )</t>
  </si>
  <si>
    <t xml:space="preserve">Fonctionnement de la mission</t>
  </si>
  <si>
    <t xml:space="preserve">Déplacements des experts pour mission: mise à disposition de deux véhicules 4x4 compris fonctionnement (carburant, chauffeur et entretien)</t>
  </si>
  <si>
    <t xml:space="preserve">FF/mois</t>
  </si>
  <si>
    <t xml:space="preserve">Fonctionnement du bureau du consultant ( matériel informatique, secrétariat, communications, etc.)</t>
  </si>
  <si>
    <t xml:space="preserve">Forfait</t>
  </si>
  <si>
    <t xml:space="preserve">Sous total Fonctionnement de la mission</t>
  </si>
  <si>
    <t xml:space="preserve">Rapport de mission</t>
  </si>
  <si>
    <t xml:space="preserve">Rapport mensuel</t>
  </si>
  <si>
    <t xml:space="preserve">Rapport Trimestriel</t>
  </si>
  <si>
    <t xml:space="preserve">Rapport final</t>
  </si>
  <si>
    <t xml:space="preserve">Montant partie réalisation en H.T.  </t>
  </si>
  <si>
    <t xml:space="preserve">Avance de démarrage forfaitaire</t>
  </si>
  <si>
    <t xml:space="preserve">Montant des paiements après remboursement de l'avance</t>
  </si>
  <si>
    <t xml:space="preserve">T.V.A. 18%  </t>
  </si>
  <si>
    <t xml:space="preserve">Montant des paiements en T.T.C.  </t>
  </si>
  <si>
    <r>
      <rPr>
        <b val="true"/>
        <sz val="10"/>
        <rFont val="Calibri"/>
        <family val="2"/>
        <charset val="1"/>
      </rPr>
      <t xml:space="preserve">Arrêté le présent décompte provisoire à la somme de en T.T.C</t>
    </r>
    <r>
      <rPr>
        <b val="true"/>
        <sz val="10"/>
        <rFont val="宋体"/>
        <family val="3"/>
        <charset val="134"/>
      </rPr>
      <t xml:space="preserve">：</t>
    </r>
  </si>
  <si>
    <t xml:space="preserve">Quarante deux millions six cent cinquante sept mille FCFA.</t>
  </si>
  <si>
    <t xml:space="preserve">Décompte provisoire N°2 du mois de Mai 2024</t>
  </si>
  <si>
    <t xml:space="preserve">Arrêté au:30/05/2024</t>
  </si>
  <si>
    <t xml:space="preserve">Vingt un millions trois cent vingt huit mille cinq cent CFA  .</t>
  </si>
  <si>
    <t xml:space="preserve">Décompte provisoire N°3 du mois de Juin 2024</t>
  </si>
  <si>
    <t xml:space="preserve">Arrêté au:30/06/2024</t>
  </si>
  <si>
    <t xml:space="preserve">Vingt un million cinq cent cinq mille cinq cent  CFA  .</t>
  </si>
  <si>
    <t xml:space="preserve">Décompte provisoire N°4 du mois de Juillet 2024</t>
  </si>
  <si>
    <t xml:space="preserve">Arrêté au:31/07/2024</t>
  </si>
  <si>
    <t xml:space="preserve">Vingt un million trois cent vingt huit mille cinq cent CFA  .</t>
  </si>
  <si>
    <t xml:space="preserve">Décompte provisoire N°5 du mois de Août 2024</t>
  </si>
  <si>
    <t xml:space="preserve">Arrêté au:30/08/2024</t>
  </si>
  <si>
    <t xml:space="preserve">Vingt un million cinq cent cinq mille cinq cent CFA  .</t>
  </si>
  <si>
    <t xml:space="preserve">Décompte provisoire N°6 du mois de Septembre 2024</t>
  </si>
  <si>
    <t xml:space="preserve">Arrêté au: 30/09/2024</t>
  </si>
  <si>
    <t xml:space="preserve">Vingt un million trois cent vingt huit mille cinq cent CFA.</t>
  </si>
  <si>
    <t xml:space="preserve">Décompte provisoire N°7 du mois de Octobre 2024</t>
  </si>
  <si>
    <t xml:space="preserve">Arrêté au: 31/10/2024</t>
  </si>
  <si>
    <t xml:space="preserve">Décompte provisoire N°8 du mois de Novembre 2024</t>
  </si>
  <si>
    <t xml:space="preserve">Arrêté au: 30/11/2024</t>
  </si>
  <si>
    <t xml:space="preserve">Vingt un million cinq cent cinq mille cinq cent FCFA.</t>
  </si>
  <si>
    <t xml:space="preserve">Décompte provisoire N°9 du mois de Décembre 2024</t>
  </si>
  <si>
    <t xml:space="preserve">Arrêté au: 31/12/2024</t>
  </si>
  <si>
    <t xml:space="preserve">Vingt un million trois cent vingt huit mille cinq cent FCFA.</t>
  </si>
  <si>
    <t xml:space="preserve">Décompte provisoire N°10 du mois de Janvier 2025</t>
  </si>
  <si>
    <t xml:space="preserve">Arrêté au: 31/01/2025</t>
  </si>
  <si>
    <t xml:space="preserve">Décompte provisoire N°11 du mois de Fevrier 2025</t>
  </si>
  <si>
    <t xml:space="preserve">Arrêté au: 28/02/2025</t>
  </si>
  <si>
    <t xml:space="preserve">Décompte provisoire N°12 du mois de Mars 2025</t>
  </si>
  <si>
    <t xml:space="preserve">Arrêté au: 31/03/2025</t>
  </si>
  <si>
    <t xml:space="preserve">Décompte provisoire N°13 du mois de Avril 2025</t>
  </si>
  <si>
    <t xml:space="preserve">Arrêté au: 30/04/2025</t>
  </si>
  <si>
    <t xml:space="preserve">Dix huit million six cent soixante treize mille cinq cent FCFA.</t>
  </si>
  <si>
    <t xml:space="preserve">Décompte provisoire N°14 du mois de Avril 2025</t>
  </si>
  <si>
    <t xml:space="preserve">Arrêté au: 31/05/2025</t>
  </si>
  <si>
    <t xml:space="preserve">Dix huit million huit cent cinquante mille cinq cent FCFA.</t>
  </si>
  <si>
    <t xml:space="preserve">Décompte provisoire N°15 du mois de Juin 2025</t>
  </si>
  <si>
    <t xml:space="preserve">Arrêté au: 30/06/2025</t>
  </si>
  <si>
    <t xml:space="preserve">Element</t>
  </si>
  <si>
    <t xml:space="preserve">Montant du contrat</t>
  </si>
  <si>
    <t xml:space="preserve">Montant des décomptes à fin juin</t>
  </si>
  <si>
    <t xml:space="preserve">Reste sur décompte</t>
  </si>
  <si>
    <t xml:space="preserve">Taux de conso</t>
  </si>
  <si>
    <t xml:space="preserve">Cité Adm phase1</t>
  </si>
  <si>
    <t xml:space="preserve">Cité Adm phase2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</si>
</sst>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_ * #,##0.00_ ;_ * \-#,##0.00_ ;_ * \-??_ ;_ @_ "/>
    <numFmt numFmtId="166" formatCode="_-* #,##0.00_-;\-* #,##0.00_-;_-* \-??_-;_-@_-"/>
    <numFmt numFmtId="167" formatCode="###\ ###\ ###\ ##0.00"/>
    <numFmt numFmtId="168" formatCode="0.00_ "/>
    <numFmt numFmtId="169" formatCode="###\ ###\ ###\ ##0.000"/>
    <numFmt numFmtId="170" formatCode="#,##0"/>
    <numFmt numFmtId="171" formatCode="#,##0.000"/>
    <numFmt numFmtId="172" formatCode="0.000_ "/>
    <numFmt numFmtId="173" formatCode="0_ "/>
    <numFmt numFmtId="174" formatCode="0.0000E+00"/>
    <numFmt numFmtId="175" formatCode="0.0000"/>
    <numFmt numFmtId="176" formatCode="0\ %"/>
    <numFmt numFmtId="177" formatCode="_-* #,##0_-;\-* #,##0_-;_-* \-??_-;_-@_-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宋体"/>
      <family val="3"/>
      <charset val="134"/>
    </font>
    <font>
      <sz val="11"/>
      <color rgb="FF000000"/>
      <name val="宋体"/>
      <family val="0"/>
      <charset val="134"/>
    </font>
    <font>
      <sz val="12"/>
      <name val="Calibri"/>
      <family val="2"/>
      <charset val="1"/>
    </font>
    <font>
      <b val="true"/>
      <u val="single"/>
      <sz val="14"/>
      <color rgb="FF00000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8"/>
      <name val="Calibri"/>
      <family val="2"/>
      <charset val="1"/>
    </font>
    <font>
      <sz val="9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9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宋体"/>
      <family val="3"/>
      <charset val="134"/>
    </font>
    <font>
      <sz val="11"/>
      <color rgb="FF000000"/>
      <name val="Calibri"/>
      <family val="0"/>
    </font>
    <font>
      <sz val="11"/>
      <color rgb="FF000000"/>
      <name val="Trebuchet MS"/>
      <family val="2"/>
      <charset val="1"/>
    </font>
    <font>
      <b val="true"/>
      <sz val="11"/>
      <color rgb="FF000000"/>
      <name val="Trebuchet M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4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2" borderId="0" xfId="25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0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9" fillId="2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0" xfId="25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2" borderId="0" xfId="25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2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8" fillId="2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2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2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2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2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3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2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2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2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1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3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2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3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24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0" fillId="2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2" borderId="2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2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2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0" fillId="2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5" fillId="2" borderId="3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0" fillId="2" borderId="0" xfId="24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2" borderId="0" xfId="23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2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8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2" borderId="0" xfId="25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2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6" fillId="2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6" fillId="2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0" xfId="25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0" xfId="24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24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0" fillId="2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7" fontId="19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19" fillId="0" borderId="1" xfId="19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lliers 6" xfId="20"/>
    <cellStyle name="Milliers 9" xfId="21"/>
    <cellStyle name="Normal 11" xfId="22"/>
    <cellStyle name="Normal 5" xfId="23"/>
    <cellStyle name="Normal 6" xfId="24"/>
    <cellStyle name="Normal 9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131400</xdr:colOff>
      <xdr:row>33</xdr:row>
      <xdr:rowOff>2160</xdr:rowOff>
    </xdr:from>
    <xdr:to>
      <xdr:col>11</xdr:col>
      <xdr:colOff>681120</xdr:colOff>
      <xdr:row>35</xdr:row>
      <xdr:rowOff>134640</xdr:rowOff>
    </xdr:to>
    <xdr:sp>
      <xdr:nvSpPr>
        <xdr:cNvPr id="0" name="ZoneTexte 1"/>
        <xdr:cNvSpPr/>
      </xdr:nvSpPr>
      <xdr:spPr>
        <a:xfrm>
          <a:off x="13671000" y="6660000"/>
          <a:ext cx="3051360" cy="51372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376920</xdr:colOff>
      <xdr:row>33</xdr:row>
      <xdr:rowOff>2520</xdr:rowOff>
    </xdr:from>
    <xdr:to>
      <xdr:col>6</xdr:col>
      <xdr:colOff>331560</xdr:colOff>
      <xdr:row>35</xdr:row>
      <xdr:rowOff>135000</xdr:rowOff>
    </xdr:to>
    <xdr:sp>
      <xdr:nvSpPr>
        <xdr:cNvPr id="1" name="ZoneTexte 2"/>
        <xdr:cNvSpPr/>
      </xdr:nvSpPr>
      <xdr:spPr>
        <a:xfrm>
          <a:off x="7566480" y="6660360"/>
          <a:ext cx="3002400" cy="51372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0</xdr:colOff>
      <xdr:row>33</xdr:row>
      <xdr:rowOff>0</xdr:rowOff>
    </xdr:from>
    <xdr:to>
      <xdr:col>1</xdr:col>
      <xdr:colOff>1591200</xdr:colOff>
      <xdr:row>35</xdr:row>
      <xdr:rowOff>126360</xdr:rowOff>
    </xdr:to>
    <xdr:sp>
      <xdr:nvSpPr>
        <xdr:cNvPr id="2" name="ZoneTexte 3"/>
        <xdr:cNvSpPr/>
      </xdr:nvSpPr>
      <xdr:spPr>
        <a:xfrm>
          <a:off x="0" y="6657840"/>
          <a:ext cx="2048400" cy="50760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3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4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5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6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7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8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9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10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11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12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13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14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15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16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17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18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19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20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21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22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23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24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25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26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27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28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29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30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31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32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33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34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35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36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37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38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39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40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41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283680</xdr:colOff>
      <xdr:row>32</xdr:row>
      <xdr:rowOff>188280</xdr:rowOff>
    </xdr:from>
    <xdr:to>
      <xdr:col>11</xdr:col>
      <xdr:colOff>709560</xdr:colOff>
      <xdr:row>35</xdr:row>
      <xdr:rowOff>120600</xdr:rowOff>
    </xdr:to>
    <xdr:sp>
      <xdr:nvSpPr>
        <xdr:cNvPr id="42" name="ZoneTexte 1"/>
        <xdr:cNvSpPr/>
      </xdr:nvSpPr>
      <xdr:spPr>
        <a:xfrm>
          <a:off x="13847760" y="6655680"/>
          <a:ext cx="30423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Directeur du pole bâtiment et edifices publics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605160</xdr:colOff>
      <xdr:row>32</xdr:row>
      <xdr:rowOff>189000</xdr:rowOff>
    </xdr:from>
    <xdr:to>
      <xdr:col>6</xdr:col>
      <xdr:colOff>559800</xdr:colOff>
      <xdr:row>35</xdr:row>
      <xdr:rowOff>121320</xdr:rowOff>
    </xdr:to>
    <xdr:sp>
      <xdr:nvSpPr>
        <xdr:cNvPr id="43" name="ZoneTexte 2"/>
        <xdr:cNvSpPr/>
      </xdr:nvSpPr>
      <xdr:spPr>
        <a:xfrm>
          <a:off x="7628760" y="6656400"/>
          <a:ext cx="3002760" cy="51336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Chef de projet                                            SIRAT SA</a:t>
          </a:r>
          <a:endParaRPr b="0" lang="fr-FR" sz="11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228240</xdr:colOff>
      <xdr:row>32</xdr:row>
      <xdr:rowOff>186480</xdr:rowOff>
    </xdr:from>
    <xdr:to>
      <xdr:col>1</xdr:col>
      <xdr:colOff>1819440</xdr:colOff>
      <xdr:row>35</xdr:row>
      <xdr:rowOff>112680</xdr:rowOff>
    </xdr:to>
    <xdr:sp>
      <xdr:nvSpPr>
        <xdr:cNvPr id="44" name="ZoneTexte 3"/>
        <xdr:cNvSpPr/>
      </xdr:nvSpPr>
      <xdr:spPr>
        <a:xfrm>
          <a:off x="228240" y="6653880"/>
          <a:ext cx="2048400" cy="507240"/>
        </a:xfrm>
        <a:prstGeom prst="rect">
          <a:avLst/>
        </a:prstGeom>
        <a:solidFill>
          <a:schemeClr val="lt1"/>
        </a:solidFill>
        <a:ln w="9525">
          <a:solidFill>
            <a:srgbClr val="ffffff">
              <a:shade val="50000"/>
            </a:srgbClr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fr-FR" sz="1100" spc="-1" strike="noStrike">
              <a:solidFill>
                <a:srgbClr val="000000"/>
              </a:solidFill>
              <a:latin typeface="Calibri"/>
            </a:rPr>
            <a:t>Le Consultant SDP SA</a:t>
          </a:r>
          <a:endParaRPr b="0" lang="fr-FR" sz="11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4.29"/>
    <col collapsed="false" customWidth="false" hidden="false" outlineLevel="0" max="8" min="3" style="1" width="11.43"/>
    <col collapsed="false" customWidth="true" hidden="false" outlineLevel="0" max="9" min="9" style="1" width="14.28"/>
    <col collapsed="false" customWidth="true" hidden="false" outlineLevel="0" max="10" min="10" style="2" width="14.57"/>
    <col collapsed="false" customWidth="true" hidden="false" outlineLevel="0" max="11" min="11" style="1" width="13.57"/>
    <col collapsed="false" customWidth="true" hidden="false" outlineLevel="0" max="12" min="12" style="1" width="14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7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3" t="n">
        <v>0</v>
      </c>
      <c r="F11" s="24" t="n">
        <v>2</v>
      </c>
      <c r="G11" s="25" t="n">
        <f aca="false">F11+E11</f>
        <v>2</v>
      </c>
      <c r="H11" s="26" t="n">
        <v>5000000</v>
      </c>
      <c r="I11" s="27" t="n">
        <f aca="false">H11*D11</f>
        <v>120000000</v>
      </c>
      <c r="J11" s="25" t="n">
        <f aca="false">H11*E11</f>
        <v>0</v>
      </c>
      <c r="K11" s="28" t="n">
        <f aca="false">H11*F11</f>
        <v>10000000</v>
      </c>
      <c r="L11" s="28" t="n">
        <f aca="false">H11*G11</f>
        <v>10000000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3" t="n">
        <v>0</v>
      </c>
      <c r="F12" s="24" t="n">
        <v>2</v>
      </c>
      <c r="G12" s="25" t="n">
        <f aca="false">F12+E12</f>
        <v>2</v>
      </c>
      <c r="H12" s="26" t="n">
        <v>3250000</v>
      </c>
      <c r="I12" s="27" t="n">
        <f aca="false">H12*D12</f>
        <v>78000000</v>
      </c>
      <c r="J12" s="25" t="n">
        <f aca="false">H12*E12</f>
        <v>0</v>
      </c>
      <c r="K12" s="28" t="n">
        <f aca="false">H12*F12</f>
        <v>6500000</v>
      </c>
      <c r="L12" s="28" t="n">
        <f aca="false">H12*G12</f>
        <v>6500000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3" t="n">
        <v>0</v>
      </c>
      <c r="F13" s="24" t="n">
        <v>2</v>
      </c>
      <c r="G13" s="30" t="n">
        <f aca="false">F13+E13</f>
        <v>2</v>
      </c>
      <c r="H13" s="26" t="n">
        <v>3000000</v>
      </c>
      <c r="I13" s="27" t="n">
        <f aca="false">H13*D13</f>
        <v>72000000</v>
      </c>
      <c r="J13" s="25" t="n">
        <f aca="false">H13*E13</f>
        <v>0</v>
      </c>
      <c r="K13" s="28" t="n">
        <f aca="false">H13*F13</f>
        <v>6000000</v>
      </c>
      <c r="L13" s="28" t="n">
        <f aca="false">H13*G13</f>
        <v>6000000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3" t="n">
        <v>0</v>
      </c>
      <c r="F14" s="24" t="n">
        <v>12</v>
      </c>
      <c r="G14" s="30" t="n">
        <f aca="false">F14+E14</f>
        <v>12</v>
      </c>
      <c r="H14" s="26" t="n">
        <v>1200000</v>
      </c>
      <c r="I14" s="27" t="n">
        <f aca="false">H14*D14</f>
        <v>172800000</v>
      </c>
      <c r="J14" s="25" t="n">
        <f aca="false">H14*E14</f>
        <v>0</v>
      </c>
      <c r="K14" s="28" t="n">
        <f aca="false">H14*F14</f>
        <v>14400000</v>
      </c>
      <c r="L14" s="27" t="n">
        <f aca="false">H14*G14</f>
        <v>14400000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3" t="n">
        <v>0</v>
      </c>
      <c r="F15" s="24" t="n">
        <v>2</v>
      </c>
      <c r="G15" s="30" t="n">
        <f aca="false">F15+E15</f>
        <v>2</v>
      </c>
      <c r="H15" s="26" t="n">
        <v>3000000</v>
      </c>
      <c r="I15" s="27" t="n">
        <f aca="false">H15*D15</f>
        <v>39000000</v>
      </c>
      <c r="J15" s="25" t="n">
        <f aca="false">H15*E15</f>
        <v>0</v>
      </c>
      <c r="K15" s="24" t="n">
        <f aca="false">H15*F15</f>
        <v>6000000</v>
      </c>
      <c r="L15" s="27" t="n">
        <f aca="false">H15*G15</f>
        <v>6000000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7" t="n">
        <f aca="false">SUM(I11:I15)</f>
        <v>481800000</v>
      </c>
      <c r="J16" s="25" t="n">
        <f aca="false">SUM(J11:J15)</f>
        <v>0</v>
      </c>
      <c r="K16" s="27" t="n">
        <f aca="false">SUM(K11:K15)</f>
        <v>42900000</v>
      </c>
      <c r="L16" s="27" t="n">
        <f aca="false">SUM(L11:L15)</f>
        <v>42900000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3" t="n">
        <v>0</v>
      </c>
      <c r="F18" s="25" t="n">
        <v>4</v>
      </c>
      <c r="G18" s="25" t="n">
        <f aca="false">F18+E18</f>
        <v>4</v>
      </c>
      <c r="H18" s="26" t="n">
        <v>950000</v>
      </c>
      <c r="I18" s="27" t="n">
        <f aca="false">H18*D18</f>
        <v>45600000</v>
      </c>
      <c r="J18" s="25" t="n">
        <f aca="false">H18*E18</f>
        <v>0</v>
      </c>
      <c r="K18" s="28" t="n">
        <f aca="false">H18*F18</f>
        <v>3800000</v>
      </c>
      <c r="L18" s="27" t="n">
        <f aca="false">H18*G18</f>
        <v>3800000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3" t="n">
        <v>0</v>
      </c>
      <c r="F19" s="25" t="n">
        <v>0.5</v>
      </c>
      <c r="G19" s="25" t="n">
        <f aca="false">F19+E19</f>
        <v>0.5</v>
      </c>
      <c r="H19" s="26" t="n">
        <v>2400000</v>
      </c>
      <c r="I19" s="27" t="n">
        <f aca="false">H19*D19</f>
        <v>14400000</v>
      </c>
      <c r="J19" s="25" t="n">
        <f aca="false">H19*E19</f>
        <v>0</v>
      </c>
      <c r="K19" s="28" t="n">
        <f aca="false">H19*F19</f>
        <v>1200000</v>
      </c>
      <c r="L19" s="27" t="n">
        <f aca="false">H19*G19</f>
        <v>1200000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7" t="n">
        <f aca="false">SUM(I18:I19)</f>
        <v>60000000</v>
      </c>
      <c r="J20" s="25" t="n">
        <f aca="false">SUM(J18:J19)</f>
        <v>0</v>
      </c>
      <c r="K20" s="27" t="n">
        <f aca="false">SUM(K18:K19)</f>
        <v>5000000</v>
      </c>
      <c r="L20" s="27" t="n">
        <f aca="false">SUM(L18:L19)</f>
        <v>5000000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3" t="n">
        <v>0</v>
      </c>
      <c r="F22" s="25" t="n">
        <v>2</v>
      </c>
      <c r="G22" s="25" t="n">
        <f aca="false">F22+E22</f>
        <v>2</v>
      </c>
      <c r="H22" s="26" t="n">
        <v>150000</v>
      </c>
      <c r="I22" s="27" t="n">
        <f aca="false">H22*D22</f>
        <v>3600000</v>
      </c>
      <c r="J22" s="25" t="n">
        <f aca="false">H22*E22</f>
        <v>0</v>
      </c>
      <c r="K22" s="24" t="n">
        <f aca="false">H22*F22</f>
        <v>300000</v>
      </c>
      <c r="L22" s="27" t="n">
        <f aca="false">H22*G22</f>
        <v>300000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35" t="n">
        <v>0</v>
      </c>
      <c r="F23" s="25" t="n">
        <v>0</v>
      </c>
      <c r="G23" s="25" t="n">
        <f aca="false">F23+E23</f>
        <v>0</v>
      </c>
      <c r="H23" s="26" t="n">
        <v>200000</v>
      </c>
      <c r="I23" s="27" t="n">
        <f aca="false">H23*D23</f>
        <v>1600000</v>
      </c>
      <c r="J23" s="25" t="n">
        <f aca="false">H23*E23</f>
        <v>0</v>
      </c>
      <c r="K23" s="24" t="n">
        <f aca="false">H23*F23</f>
        <v>0</v>
      </c>
      <c r="L23" s="27" t="n">
        <f aca="false">H23*G23</f>
        <v>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35" t="n">
        <v>0</v>
      </c>
      <c r="F24" s="25" t="n">
        <v>0</v>
      </c>
      <c r="G24" s="25" t="n">
        <f aca="false">F24+E24</f>
        <v>0</v>
      </c>
      <c r="H24" s="26" t="n">
        <v>2000000</v>
      </c>
      <c r="I24" s="27" t="n">
        <f aca="false">H24*D24</f>
        <v>2000000</v>
      </c>
      <c r="J24" s="25" t="n">
        <f aca="false">H24*E24</f>
        <v>0</v>
      </c>
      <c r="K24" s="24" t="n">
        <f aca="false">H24*F24</f>
        <v>0</v>
      </c>
      <c r="L24" s="27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7" t="n">
        <f aca="false">SUM(I22:I24)</f>
        <v>7200000</v>
      </c>
      <c r="J25" s="25" t="n">
        <f aca="false">SUM(J22:J24)</f>
        <v>0</v>
      </c>
      <c r="K25" s="24" t="n">
        <f aca="false">SUM(K22:K24)</f>
        <v>300000</v>
      </c>
      <c r="L25" s="27" t="n">
        <f aca="false">SUM(L22:L24)</f>
        <v>300000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0</v>
      </c>
      <c r="K26" s="38" t="n">
        <f aca="false">K25+K20+K16</f>
        <v>48200000</v>
      </c>
      <c r="L26" s="38" t="n">
        <f aca="false">L25+L20+L16</f>
        <v>48200000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f aca="false">I26*0.2</f>
        <v>109800000</v>
      </c>
      <c r="K27" s="38" t="n">
        <f aca="false">-K26*0.25</f>
        <v>-12050000</v>
      </c>
      <c r="L27" s="38" t="n">
        <f aca="false">J27+K27</f>
        <v>97750000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109800000</v>
      </c>
      <c r="K28" s="38" t="n">
        <f aca="false">K26+K27</f>
        <v>36150000</v>
      </c>
      <c r="L28" s="38" t="n">
        <f aca="false">J28+K28</f>
        <v>145950000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19764000</v>
      </c>
      <c r="K29" s="38" t="n">
        <f aca="false">K28*18%</f>
        <v>6507000</v>
      </c>
      <c r="L29" s="38" t="n">
        <f aca="false">L28*18%</f>
        <v>26271000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129564000</v>
      </c>
      <c r="K30" s="38" t="n">
        <f aca="false">K28+K29</f>
        <v>42657000</v>
      </c>
      <c r="L30" s="38" t="n">
        <f aca="false">J30+K30</f>
        <v>172221000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42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"/>
      <c r="N34" s="4"/>
      <c r="O34" s="4"/>
      <c r="P34" s="4"/>
      <c r="Q34" s="4"/>
    </row>
    <row r="35" customFormat="false" ht="15" hidden="false" customHeight="false" outlineLevel="0" collapsed="false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"/>
      <c r="N35" s="4"/>
    </row>
    <row r="36" customFormat="false" ht="15.75" hidden="false" customHeight="false" outlineLevel="0" collapsed="false">
      <c r="B36" s="46"/>
      <c r="C36" s="47"/>
      <c r="D36" s="48"/>
      <c r="E36" s="49"/>
      <c r="F36" s="49"/>
      <c r="G36" s="49"/>
      <c r="H36" s="10"/>
      <c r="I36" s="50"/>
      <c r="J36" s="50"/>
      <c r="K36" s="50"/>
      <c r="L36" s="50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  <row r="44" customFormat="false" ht="15" hidden="false" customHeight="false" outlineLevel="0" collapsed="false">
      <c r="B44" s="4"/>
      <c r="C44" s="4"/>
      <c r="D44" s="4"/>
      <c r="E44" s="51"/>
      <c r="F44" s="51"/>
      <c r="G44" s="51"/>
      <c r="H44" s="4"/>
      <c r="I44" s="4"/>
      <c r="J44" s="52"/>
      <c r="K44" s="4"/>
      <c r="L44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5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43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44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2</v>
      </c>
      <c r="F11" s="24" t="n">
        <v>1</v>
      </c>
      <c r="G11" s="25" t="n">
        <f aca="false">F11+E11</f>
        <v>3</v>
      </c>
      <c r="H11" s="26" t="n">
        <v>5000000</v>
      </c>
      <c r="I11" s="27" t="n">
        <f aca="false">H11*D11</f>
        <v>120000000</v>
      </c>
      <c r="J11" s="25" t="n">
        <f aca="false">H11*E11</f>
        <v>10000000</v>
      </c>
      <c r="K11" s="28" t="n">
        <f aca="false">H11*F11</f>
        <v>5000000</v>
      </c>
      <c r="L11" s="28" t="n">
        <f aca="false">H11*G11</f>
        <v>15000000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2</v>
      </c>
      <c r="F12" s="24" t="n">
        <v>1</v>
      </c>
      <c r="G12" s="25" t="n">
        <f aca="false">F12+E12</f>
        <v>3</v>
      </c>
      <c r="H12" s="26" t="n">
        <v>3250000</v>
      </c>
      <c r="I12" s="27" t="n">
        <f aca="false">H12*D12</f>
        <v>78000000</v>
      </c>
      <c r="J12" s="25" t="n">
        <f aca="false">H12*E12</f>
        <v>6500000</v>
      </c>
      <c r="K12" s="28" t="n">
        <f aca="false">H12*F12</f>
        <v>3250000</v>
      </c>
      <c r="L12" s="28" t="n">
        <f aca="false">H12*G12</f>
        <v>9750000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2</v>
      </c>
      <c r="F13" s="24" t="n">
        <v>1</v>
      </c>
      <c r="G13" s="30" t="n">
        <f aca="false">F13+E13</f>
        <v>3</v>
      </c>
      <c r="H13" s="26" t="n">
        <v>3000000</v>
      </c>
      <c r="I13" s="27" t="n">
        <f aca="false">H13*D13</f>
        <v>72000000</v>
      </c>
      <c r="J13" s="25" t="n">
        <f aca="false">H13*E13</f>
        <v>6000000</v>
      </c>
      <c r="K13" s="28" t="n">
        <f aca="false">H13*F13</f>
        <v>3000000</v>
      </c>
      <c r="L13" s="28" t="n">
        <f aca="false">H13*G13</f>
        <v>9000000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12</v>
      </c>
      <c r="F14" s="24" t="n">
        <v>6</v>
      </c>
      <c r="G14" s="30" t="n">
        <f aca="false">F14+E14</f>
        <v>18</v>
      </c>
      <c r="H14" s="26" t="n">
        <v>1200000</v>
      </c>
      <c r="I14" s="27" t="n">
        <f aca="false">H14*D14</f>
        <v>172800000</v>
      </c>
      <c r="J14" s="25" t="n">
        <f aca="false">H14*E14</f>
        <v>14400000</v>
      </c>
      <c r="K14" s="28" t="n">
        <f aca="false">H14*F14</f>
        <v>7200000</v>
      </c>
      <c r="L14" s="27" t="n">
        <f aca="false">H14*G14</f>
        <v>21600000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2</v>
      </c>
      <c r="F15" s="24" t="n">
        <v>1</v>
      </c>
      <c r="G15" s="30" t="n">
        <f aca="false">F15+E15</f>
        <v>3</v>
      </c>
      <c r="H15" s="26" t="n">
        <v>3000000</v>
      </c>
      <c r="I15" s="27" t="n">
        <f aca="false">H15*D15</f>
        <v>39000000</v>
      </c>
      <c r="J15" s="25" t="n">
        <f aca="false">H15*E15</f>
        <v>6000000</v>
      </c>
      <c r="K15" s="24" t="n">
        <f aca="false">H15*F15</f>
        <v>3000000</v>
      </c>
      <c r="L15" s="27" t="n">
        <f aca="false">H15*G15</f>
        <v>9000000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7" t="n">
        <f aca="false">SUM(I11:I15)</f>
        <v>481800000</v>
      </c>
      <c r="J16" s="25" t="n">
        <f aca="false">SUM(J11:J15)</f>
        <v>42900000</v>
      </c>
      <c r="K16" s="27" t="n">
        <f aca="false">SUM(K11:K15)</f>
        <v>21450000</v>
      </c>
      <c r="L16" s="27" t="n">
        <f aca="false">SUM(L11:L15)</f>
        <v>64350000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4</v>
      </c>
      <c r="F18" s="25" t="n">
        <v>2</v>
      </c>
      <c r="G18" s="25" t="n">
        <f aca="false">F18+E18</f>
        <v>6</v>
      </c>
      <c r="H18" s="26" t="n">
        <v>950000</v>
      </c>
      <c r="I18" s="28" t="n">
        <f aca="false">H18*D18</f>
        <v>45600000</v>
      </c>
      <c r="J18" s="28" t="n">
        <f aca="false">H18*E18</f>
        <v>3800000</v>
      </c>
      <c r="K18" s="28" t="n">
        <f aca="false">H18*F18</f>
        <v>1900000</v>
      </c>
      <c r="L18" s="28" t="n">
        <f aca="false">H18*G18</f>
        <v>5700000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0.5</v>
      </c>
      <c r="F19" s="25" t="n">
        <v>0.25</v>
      </c>
      <c r="G19" s="25" t="n">
        <f aca="false">F19+E19</f>
        <v>0.75</v>
      </c>
      <c r="H19" s="26" t="n">
        <v>2400000</v>
      </c>
      <c r="I19" s="28" t="n">
        <f aca="false">H19*D19</f>
        <v>14400000</v>
      </c>
      <c r="J19" s="28" t="n">
        <f aca="false">H19*E19</f>
        <v>1200000</v>
      </c>
      <c r="K19" s="28" t="n">
        <f aca="false">H19*F19</f>
        <v>600000</v>
      </c>
      <c r="L19" s="28" t="n">
        <f aca="false">H19*G19</f>
        <v>1800000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5000000</v>
      </c>
      <c r="K20" s="28" t="n">
        <f aca="false">SUM(K18:K19)</f>
        <v>2500000</v>
      </c>
      <c r="L20" s="28" t="n">
        <f aca="false">SUM(L18:L19)</f>
        <v>7500000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2</v>
      </c>
      <c r="F22" s="25" t="n">
        <v>1</v>
      </c>
      <c r="G22" s="25" t="n">
        <f aca="false">F22+E22</f>
        <v>3</v>
      </c>
      <c r="H22" s="26" t="n">
        <v>150000</v>
      </c>
      <c r="I22" s="27" t="n">
        <f aca="false">H22*D22</f>
        <v>3600000</v>
      </c>
      <c r="J22" s="25" t="n">
        <f aca="false">H22*E22</f>
        <v>300000</v>
      </c>
      <c r="K22" s="24" t="n">
        <f aca="false">H22*F22</f>
        <v>150000</v>
      </c>
      <c r="L22" s="27" t="n">
        <f aca="false">H22*G22</f>
        <v>450000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35" t="n">
        <v>0</v>
      </c>
      <c r="F23" s="25" t="n">
        <v>0</v>
      </c>
      <c r="G23" s="25" t="n">
        <f aca="false">F23+E23</f>
        <v>0</v>
      </c>
      <c r="H23" s="26" t="n">
        <v>200000</v>
      </c>
      <c r="I23" s="27" t="n">
        <f aca="false">H23*D23</f>
        <v>1600000</v>
      </c>
      <c r="J23" s="25" t="n">
        <f aca="false">H23*E23</f>
        <v>0</v>
      </c>
      <c r="K23" s="24" t="n">
        <f aca="false">H23*F23</f>
        <v>0</v>
      </c>
      <c r="L23" s="27" t="n">
        <f aca="false">H23*G23</f>
        <v>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35" t="n">
        <v>0</v>
      </c>
      <c r="F24" s="25" t="n">
        <v>0</v>
      </c>
      <c r="G24" s="25" t="n">
        <f aca="false">F24+E24</f>
        <v>0</v>
      </c>
      <c r="H24" s="26" t="n">
        <v>2000000</v>
      </c>
      <c r="I24" s="27" t="n">
        <f aca="false">H24*D24</f>
        <v>2000000</v>
      </c>
      <c r="J24" s="25" t="n">
        <f aca="false">H24*E24</f>
        <v>0</v>
      </c>
      <c r="K24" s="24" t="n">
        <f aca="false">H24*F24</f>
        <v>0</v>
      </c>
      <c r="L24" s="27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7" t="n">
        <f aca="false">SUM(I22:I24)</f>
        <v>7200000</v>
      </c>
      <c r="J25" s="25" t="n">
        <f aca="false">SUM(J22:J24)</f>
        <v>300000</v>
      </c>
      <c r="K25" s="24" t="n">
        <f aca="false">SUM(K22:K24)</f>
        <v>150000</v>
      </c>
      <c r="L25" s="27" t="n">
        <f aca="false">SUM(L22:L24)</f>
        <v>450000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48200000</v>
      </c>
      <c r="K26" s="38" t="n">
        <f aca="false">K25+K20+K16</f>
        <v>24100000</v>
      </c>
      <c r="L26" s="38" t="n">
        <f aca="false">L25+L20+L16</f>
        <v>72300000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97750000</v>
      </c>
      <c r="K27" s="38" t="n">
        <f aca="false">-K26*0.25</f>
        <v>-6025000</v>
      </c>
      <c r="L27" s="38" t="n">
        <f aca="false">J27+K27</f>
        <v>91725000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145950000</v>
      </c>
      <c r="K28" s="38" t="n">
        <f aca="false">K26+K27</f>
        <v>18075000</v>
      </c>
      <c r="L28" s="38" t="n">
        <f aca="false">J28+K28</f>
        <v>164025000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26271000</v>
      </c>
      <c r="K29" s="38" t="n">
        <f aca="false">K28*18%</f>
        <v>3253500</v>
      </c>
      <c r="L29" s="38" t="n">
        <f aca="false">L28*18%</f>
        <v>29524500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172221000</v>
      </c>
      <c r="K30" s="38" t="n">
        <f aca="false">K28+K29</f>
        <v>21328500</v>
      </c>
      <c r="L30" s="38" t="n">
        <f aca="false">J30+K30</f>
        <v>193549500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45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5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46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47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3</v>
      </c>
      <c r="F11" s="24" t="n">
        <v>1</v>
      </c>
      <c r="G11" s="25" t="n">
        <f aca="false">F11+E11</f>
        <v>4</v>
      </c>
      <c r="H11" s="26" t="n">
        <v>5000000</v>
      </c>
      <c r="I11" s="28" t="n">
        <f aca="false">H11*D11</f>
        <v>120000000</v>
      </c>
      <c r="J11" s="28" t="n">
        <f aca="false">H11*E11</f>
        <v>15000000</v>
      </c>
      <c r="K11" s="28" t="n">
        <f aca="false">H11*F11</f>
        <v>5000000</v>
      </c>
      <c r="L11" s="28" t="n">
        <f aca="false">H11*G11</f>
        <v>20000000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3</v>
      </c>
      <c r="F12" s="24" t="n">
        <v>1</v>
      </c>
      <c r="G12" s="25" t="n">
        <f aca="false">F12+E12</f>
        <v>4</v>
      </c>
      <c r="H12" s="26" t="n">
        <v>3250000</v>
      </c>
      <c r="I12" s="28" t="n">
        <f aca="false">H12*D12</f>
        <v>78000000</v>
      </c>
      <c r="J12" s="28" t="n">
        <f aca="false">H12*E12</f>
        <v>9750000</v>
      </c>
      <c r="K12" s="28" t="n">
        <f aca="false">H12*F12</f>
        <v>3250000</v>
      </c>
      <c r="L12" s="28" t="n">
        <f aca="false">H12*G12</f>
        <v>13000000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3</v>
      </c>
      <c r="F13" s="24" t="n">
        <v>1</v>
      </c>
      <c r="G13" s="30" t="n">
        <f aca="false">F13+E13</f>
        <v>4</v>
      </c>
      <c r="H13" s="26" t="n">
        <v>3000000</v>
      </c>
      <c r="I13" s="28" t="n">
        <f aca="false">H13*D13</f>
        <v>72000000</v>
      </c>
      <c r="J13" s="28" t="n">
        <f aca="false">H13*E13</f>
        <v>9000000</v>
      </c>
      <c r="K13" s="28" t="n">
        <f aca="false">H13*F13</f>
        <v>3000000</v>
      </c>
      <c r="L13" s="28" t="n">
        <f aca="false">H13*G13</f>
        <v>12000000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18</v>
      </c>
      <c r="F14" s="24" t="n">
        <v>6</v>
      </c>
      <c r="G14" s="30" t="n">
        <f aca="false">F14+E14</f>
        <v>24</v>
      </c>
      <c r="H14" s="26" t="n">
        <v>1200000</v>
      </c>
      <c r="I14" s="28" t="n">
        <f aca="false">H14*D14</f>
        <v>172800000</v>
      </c>
      <c r="J14" s="28" t="n">
        <f aca="false">H14*E14</f>
        <v>21600000</v>
      </c>
      <c r="K14" s="28" t="n">
        <f aca="false">H14*F14</f>
        <v>7200000</v>
      </c>
      <c r="L14" s="28" t="n">
        <f aca="false">H14*G14</f>
        <v>28800000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3</v>
      </c>
      <c r="F15" s="24" t="n">
        <v>1</v>
      </c>
      <c r="G15" s="30" t="n">
        <f aca="false">F15+E15</f>
        <v>4</v>
      </c>
      <c r="H15" s="26" t="n">
        <v>3000000</v>
      </c>
      <c r="I15" s="28" t="n">
        <f aca="false">H15*D15</f>
        <v>39000000</v>
      </c>
      <c r="J15" s="28" t="n">
        <f aca="false">H15*E15</f>
        <v>9000000</v>
      </c>
      <c r="K15" s="28" t="n">
        <f aca="false">H15*F15</f>
        <v>3000000</v>
      </c>
      <c r="L15" s="28" t="n">
        <f aca="false">H15*G15</f>
        <v>12000000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64350000</v>
      </c>
      <c r="K16" s="27" t="n">
        <f aca="false">SUM(K11:K15)</f>
        <v>21450000</v>
      </c>
      <c r="L16" s="27" t="n">
        <f aca="false">SUM(L11:L15)</f>
        <v>85800000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6</v>
      </c>
      <c r="F18" s="25" t="n">
        <v>2</v>
      </c>
      <c r="G18" s="25" t="n">
        <f aca="false">F18+E18</f>
        <v>8</v>
      </c>
      <c r="H18" s="26" t="n">
        <v>950000</v>
      </c>
      <c r="I18" s="28" t="n">
        <f aca="false">H18*D18</f>
        <v>45600000</v>
      </c>
      <c r="J18" s="28" t="n">
        <f aca="false">H18*E18</f>
        <v>5700000</v>
      </c>
      <c r="K18" s="28" t="n">
        <f aca="false">H18*F18</f>
        <v>1900000</v>
      </c>
      <c r="L18" s="28" t="n">
        <f aca="false">H18*G18</f>
        <v>7600000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0.75</v>
      </c>
      <c r="F19" s="25" t="n">
        <v>0.25</v>
      </c>
      <c r="G19" s="25" t="n">
        <f aca="false">F19+E19</f>
        <v>1</v>
      </c>
      <c r="H19" s="26" t="n">
        <v>2400000</v>
      </c>
      <c r="I19" s="28" t="n">
        <f aca="false">H19*D19</f>
        <v>14400000</v>
      </c>
      <c r="J19" s="28" t="n">
        <f aca="false">H19*E19</f>
        <v>1800000</v>
      </c>
      <c r="K19" s="28" t="n">
        <f aca="false">H19*F19</f>
        <v>600000</v>
      </c>
      <c r="L19" s="28" t="n">
        <f aca="false">H19*G19</f>
        <v>2400000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7500000</v>
      </c>
      <c r="K20" s="28" t="n">
        <f aca="false">SUM(K18:K19)</f>
        <v>2500000</v>
      </c>
      <c r="L20" s="28" t="n">
        <f aca="false">SUM(L18:L19)</f>
        <v>10000000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3</v>
      </c>
      <c r="F22" s="25" t="n">
        <v>1</v>
      </c>
      <c r="G22" s="25" t="n">
        <f aca="false">F22+E22</f>
        <v>4</v>
      </c>
      <c r="H22" s="26" t="n">
        <v>150000</v>
      </c>
      <c r="I22" s="28" t="n">
        <f aca="false">H22*D22</f>
        <v>3600000</v>
      </c>
      <c r="J22" s="28" t="n">
        <f aca="false">H22*E22</f>
        <v>450000</v>
      </c>
      <c r="K22" s="28" t="n">
        <f aca="false">H22*F22</f>
        <v>150000</v>
      </c>
      <c r="L22" s="28" t="n">
        <f aca="false">H22*G22</f>
        <v>600000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0</v>
      </c>
      <c r="F23" s="25" t="n">
        <v>1</v>
      </c>
      <c r="G23" s="25" t="n">
        <f aca="false">F23+E23</f>
        <v>1</v>
      </c>
      <c r="H23" s="26" t="n">
        <v>200000</v>
      </c>
      <c r="I23" s="28" t="n">
        <f aca="false">H23*D23</f>
        <v>1600000</v>
      </c>
      <c r="J23" s="28" t="n">
        <f aca="false">H23*E23</f>
        <v>0</v>
      </c>
      <c r="K23" s="28" t="n">
        <f aca="false">H23*F23</f>
        <v>200000</v>
      </c>
      <c r="L23" s="28" t="n">
        <f aca="false">H23*G23</f>
        <v>200000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450000</v>
      </c>
      <c r="K25" s="28" t="n">
        <f aca="false">SUM(K22:K24)</f>
        <v>350000</v>
      </c>
      <c r="L25" s="28" t="n">
        <f aca="false">SUM(L22:L24)</f>
        <v>800000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72300000</v>
      </c>
      <c r="K26" s="38" t="n">
        <f aca="false">K25+K20+K16</f>
        <v>24300000</v>
      </c>
      <c r="L26" s="38" t="n">
        <f aca="false">L25+L20+L16</f>
        <v>96600000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91725000</v>
      </c>
      <c r="K27" s="38" t="n">
        <f aca="false">-K26*0.25</f>
        <v>-6075000</v>
      </c>
      <c r="L27" s="38" t="n">
        <f aca="false">J27+K27</f>
        <v>85650000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164025000</v>
      </c>
      <c r="K28" s="38" t="n">
        <f aca="false">K26+K27</f>
        <v>18225000</v>
      </c>
      <c r="L28" s="38" t="n">
        <f aca="false">J28+K28</f>
        <v>182250000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29524500</v>
      </c>
      <c r="K29" s="38" t="n">
        <f aca="false">K28*18%</f>
        <v>3280500</v>
      </c>
      <c r="L29" s="38" t="n">
        <f aca="false">L28*18%</f>
        <v>32805000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193549500</v>
      </c>
      <c r="K30" s="38" t="n">
        <f aca="false">K28+K29</f>
        <v>21505500</v>
      </c>
      <c r="L30" s="38" t="n">
        <f aca="false">J30+K30</f>
        <v>215055000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48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49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50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4</v>
      </c>
      <c r="F11" s="24" t="n">
        <v>1</v>
      </c>
      <c r="G11" s="25" t="n">
        <f aca="false">F11+E11</f>
        <v>5</v>
      </c>
      <c r="H11" s="26" t="n">
        <v>5000000</v>
      </c>
      <c r="I11" s="28" t="n">
        <f aca="false">H11*D11</f>
        <v>120000000</v>
      </c>
      <c r="J11" s="28" t="n">
        <f aca="false">H11*E11</f>
        <v>20000000</v>
      </c>
      <c r="K11" s="28" t="n">
        <f aca="false">H11*F11</f>
        <v>5000000</v>
      </c>
      <c r="L11" s="28" t="n">
        <f aca="false">H11*G11</f>
        <v>25000000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4</v>
      </c>
      <c r="F12" s="24" t="n">
        <v>1</v>
      </c>
      <c r="G12" s="25" t="n">
        <f aca="false">F12+E12</f>
        <v>5</v>
      </c>
      <c r="H12" s="26" t="n">
        <v>3250000</v>
      </c>
      <c r="I12" s="28" t="n">
        <f aca="false">H12*D12</f>
        <v>78000000</v>
      </c>
      <c r="J12" s="28" t="n">
        <f aca="false">H12*E12</f>
        <v>13000000</v>
      </c>
      <c r="K12" s="28" t="n">
        <f aca="false">H12*F12</f>
        <v>3250000</v>
      </c>
      <c r="L12" s="28" t="n">
        <f aca="false">H12*G12</f>
        <v>16250000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4</v>
      </c>
      <c r="F13" s="24" t="n">
        <v>1</v>
      </c>
      <c r="G13" s="30" t="n">
        <f aca="false">F13+E13</f>
        <v>5</v>
      </c>
      <c r="H13" s="26" t="n">
        <v>3000000</v>
      </c>
      <c r="I13" s="28" t="n">
        <f aca="false">H13*D13</f>
        <v>72000000</v>
      </c>
      <c r="J13" s="28" t="n">
        <f aca="false">H13*E13</f>
        <v>12000000</v>
      </c>
      <c r="K13" s="28" t="n">
        <f aca="false">H13*F13</f>
        <v>3000000</v>
      </c>
      <c r="L13" s="28" t="n">
        <f aca="false">H13*G13</f>
        <v>15000000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24</v>
      </c>
      <c r="F14" s="24" t="n">
        <v>6</v>
      </c>
      <c r="G14" s="30" t="n">
        <f aca="false">F14+E14</f>
        <v>30</v>
      </c>
      <c r="H14" s="26" t="n">
        <v>1200000</v>
      </c>
      <c r="I14" s="28" t="n">
        <f aca="false">H14*D14</f>
        <v>172800000</v>
      </c>
      <c r="J14" s="28" t="n">
        <f aca="false">H14*E14</f>
        <v>28800000</v>
      </c>
      <c r="K14" s="28" t="n">
        <f aca="false">H14*F14</f>
        <v>7200000</v>
      </c>
      <c r="L14" s="28" t="n">
        <f aca="false">H14*G14</f>
        <v>36000000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4</v>
      </c>
      <c r="F15" s="24" t="n">
        <v>1</v>
      </c>
      <c r="G15" s="30" t="n">
        <f aca="false">F15+E15</f>
        <v>5</v>
      </c>
      <c r="H15" s="26" t="n">
        <v>3000000</v>
      </c>
      <c r="I15" s="28" t="n">
        <f aca="false">H15*D15</f>
        <v>39000000</v>
      </c>
      <c r="J15" s="28" t="n">
        <f aca="false">H15*E15</f>
        <v>12000000</v>
      </c>
      <c r="K15" s="28" t="n">
        <f aca="false">H15*F15</f>
        <v>3000000</v>
      </c>
      <c r="L15" s="28" t="n">
        <f aca="false">H15*G15</f>
        <v>15000000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85800000</v>
      </c>
      <c r="K16" s="27" t="n">
        <f aca="false">SUM(K11:K15)</f>
        <v>21450000</v>
      </c>
      <c r="L16" s="27" t="n">
        <f aca="false">SUM(L11:L15)</f>
        <v>107250000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8</v>
      </c>
      <c r="F18" s="25" t="n">
        <v>2</v>
      </c>
      <c r="G18" s="25" t="n">
        <f aca="false">F18+E18</f>
        <v>10</v>
      </c>
      <c r="H18" s="26" t="n">
        <v>950000</v>
      </c>
      <c r="I18" s="28" t="n">
        <f aca="false">H18*D18</f>
        <v>45600000</v>
      </c>
      <c r="J18" s="28" t="n">
        <f aca="false">H18*E18</f>
        <v>7600000</v>
      </c>
      <c r="K18" s="28" t="n">
        <f aca="false">H18*F18</f>
        <v>1900000</v>
      </c>
      <c r="L18" s="28" t="n">
        <f aca="false">H18*G18</f>
        <v>9500000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1</v>
      </c>
      <c r="F19" s="25" t="n">
        <v>0.25</v>
      </c>
      <c r="G19" s="25" t="n">
        <f aca="false">F19+E19</f>
        <v>1.25</v>
      </c>
      <c r="H19" s="26" t="n">
        <v>2400000</v>
      </c>
      <c r="I19" s="28" t="n">
        <f aca="false">H19*D19</f>
        <v>14400000</v>
      </c>
      <c r="J19" s="28" t="n">
        <f aca="false">H19*E19</f>
        <v>2400000</v>
      </c>
      <c r="K19" s="28" t="n">
        <f aca="false">H19*F19</f>
        <v>600000</v>
      </c>
      <c r="L19" s="28" t="n">
        <f aca="false">H19*G19</f>
        <v>3000000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10000000</v>
      </c>
      <c r="K20" s="28" t="n">
        <f aca="false">SUM(K18:K19)</f>
        <v>2500000</v>
      </c>
      <c r="L20" s="28" t="n">
        <f aca="false">SUM(L18:L19)</f>
        <v>12500000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4</v>
      </c>
      <c r="F22" s="25" t="n">
        <v>1</v>
      </c>
      <c r="G22" s="25" t="n">
        <f aca="false">F22+E22</f>
        <v>5</v>
      </c>
      <c r="H22" s="26" t="n">
        <v>150000</v>
      </c>
      <c r="I22" s="28" t="n">
        <f aca="false">H22*D22</f>
        <v>3600000</v>
      </c>
      <c r="J22" s="28" t="n">
        <f aca="false">H22*E22</f>
        <v>600000</v>
      </c>
      <c r="K22" s="28" t="n">
        <f aca="false">H22*F22</f>
        <v>150000</v>
      </c>
      <c r="L22" s="28" t="n">
        <f aca="false">H22*G22</f>
        <v>750000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1</v>
      </c>
      <c r="F23" s="25" t="n">
        <v>0</v>
      </c>
      <c r="G23" s="25" t="n">
        <f aca="false">F23+E23</f>
        <v>1</v>
      </c>
      <c r="H23" s="26" t="n">
        <v>200000</v>
      </c>
      <c r="I23" s="28" t="n">
        <f aca="false">H23*D23</f>
        <v>1600000</v>
      </c>
      <c r="J23" s="28" t="n">
        <f aca="false">H23*E23</f>
        <v>200000</v>
      </c>
      <c r="K23" s="28" t="n">
        <f aca="false">H23*F23</f>
        <v>0</v>
      </c>
      <c r="L23" s="28" t="n">
        <f aca="false">H23*G23</f>
        <v>200000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800000</v>
      </c>
      <c r="K25" s="28" t="n">
        <f aca="false">SUM(K22:K24)</f>
        <v>150000</v>
      </c>
      <c r="L25" s="28" t="n">
        <f aca="false">SUM(L22:L24)</f>
        <v>950000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96600000</v>
      </c>
      <c r="K26" s="38" t="n">
        <f aca="false">K25+K20+K16</f>
        <v>24100000</v>
      </c>
      <c r="L26" s="38" t="n">
        <f aca="false">L25+L20+L16</f>
        <v>120700000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85650000</v>
      </c>
      <c r="K27" s="38" t="n">
        <f aca="false">-K26*0.25</f>
        <v>-6025000</v>
      </c>
      <c r="L27" s="38" t="n">
        <f aca="false">J27+K27</f>
        <v>79625000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182250000</v>
      </c>
      <c r="K28" s="38" t="n">
        <f aca="false">K26+K27</f>
        <v>18075000</v>
      </c>
      <c r="L28" s="38" t="n">
        <f aca="false">J28+K28</f>
        <v>200325000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32805000</v>
      </c>
      <c r="K29" s="38" t="n">
        <f aca="false">K28*18%</f>
        <v>3253500</v>
      </c>
      <c r="L29" s="38" t="n">
        <f aca="false">L28*18%</f>
        <v>36058500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215055000</v>
      </c>
      <c r="K30" s="38" t="n">
        <f aca="false">K28+K29</f>
        <v>21328500</v>
      </c>
      <c r="L30" s="38" t="n">
        <f aca="false">J30+K30</f>
        <v>236383500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51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H12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52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53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5</v>
      </c>
      <c r="F11" s="24" t="n">
        <v>1</v>
      </c>
      <c r="G11" s="25" t="n">
        <f aca="false">F11+E11</f>
        <v>6</v>
      </c>
      <c r="H11" s="26" t="n">
        <v>5000000</v>
      </c>
      <c r="I11" s="28" t="n">
        <f aca="false">H11*D11</f>
        <v>120000000</v>
      </c>
      <c r="J11" s="28" t="n">
        <f aca="false">H11*E11</f>
        <v>25000000</v>
      </c>
      <c r="K11" s="28" t="n">
        <f aca="false">H11*F11</f>
        <v>5000000</v>
      </c>
      <c r="L11" s="28" t="n">
        <f aca="false">H11*G11</f>
        <v>30000000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5</v>
      </c>
      <c r="F12" s="24" t="n">
        <v>1</v>
      </c>
      <c r="G12" s="25" t="n">
        <f aca="false">F12+E12</f>
        <v>6</v>
      </c>
      <c r="H12" s="26" t="n">
        <v>3250000</v>
      </c>
      <c r="I12" s="28" t="n">
        <f aca="false">H12*D12</f>
        <v>78000000</v>
      </c>
      <c r="J12" s="28" t="n">
        <f aca="false">H12*E12</f>
        <v>16250000</v>
      </c>
      <c r="K12" s="28" t="n">
        <f aca="false">H12*F12</f>
        <v>3250000</v>
      </c>
      <c r="L12" s="28" t="n">
        <f aca="false">H12*G12</f>
        <v>19500000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5</v>
      </c>
      <c r="F13" s="24" t="n">
        <v>1</v>
      </c>
      <c r="G13" s="30" t="n">
        <f aca="false">F13+E13</f>
        <v>6</v>
      </c>
      <c r="H13" s="26" t="n">
        <v>3000000</v>
      </c>
      <c r="I13" s="28" t="n">
        <f aca="false">H13*D13</f>
        <v>72000000</v>
      </c>
      <c r="J13" s="28" t="n">
        <f aca="false">H13*E13</f>
        <v>15000000</v>
      </c>
      <c r="K13" s="28" t="n">
        <f aca="false">H13*F13</f>
        <v>3000000</v>
      </c>
      <c r="L13" s="28" t="n">
        <f aca="false">H13*G13</f>
        <v>18000000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30</v>
      </c>
      <c r="F14" s="24" t="n">
        <v>6</v>
      </c>
      <c r="G14" s="30" t="n">
        <f aca="false">F14+E14</f>
        <v>36</v>
      </c>
      <c r="H14" s="26" t="n">
        <v>1200000</v>
      </c>
      <c r="I14" s="28" t="n">
        <f aca="false">H14*D14</f>
        <v>172800000</v>
      </c>
      <c r="J14" s="28" t="n">
        <f aca="false">H14*E14</f>
        <v>36000000</v>
      </c>
      <c r="K14" s="28" t="n">
        <f aca="false">H14*F14</f>
        <v>7200000</v>
      </c>
      <c r="L14" s="28" t="n">
        <f aca="false">H14*G14</f>
        <v>43200000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5</v>
      </c>
      <c r="F15" s="24" t="n">
        <v>1</v>
      </c>
      <c r="G15" s="30" t="n">
        <f aca="false">F15+E15</f>
        <v>6</v>
      </c>
      <c r="H15" s="26" t="n">
        <v>3000000</v>
      </c>
      <c r="I15" s="28" t="n">
        <f aca="false">H15*D15</f>
        <v>39000000</v>
      </c>
      <c r="J15" s="28" t="n">
        <f aca="false">H15*E15</f>
        <v>15000000</v>
      </c>
      <c r="K15" s="28" t="n">
        <f aca="false">H15*F15</f>
        <v>3000000</v>
      </c>
      <c r="L15" s="28" t="n">
        <f aca="false">H15*G15</f>
        <v>18000000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107250000</v>
      </c>
      <c r="K16" s="27" t="n">
        <f aca="false">SUM(K11:K15)</f>
        <v>21450000</v>
      </c>
      <c r="L16" s="27" t="n">
        <f aca="false">SUM(L11:L15)</f>
        <v>128700000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10</v>
      </c>
      <c r="F18" s="25" t="n">
        <v>2</v>
      </c>
      <c r="G18" s="25" t="n">
        <f aca="false">F18+E18</f>
        <v>12</v>
      </c>
      <c r="H18" s="26" t="n">
        <v>950000</v>
      </c>
      <c r="I18" s="28" t="n">
        <f aca="false">H18*D18</f>
        <v>45600000</v>
      </c>
      <c r="J18" s="28" t="n">
        <f aca="false">H18*E18</f>
        <v>9500000</v>
      </c>
      <c r="K18" s="28" t="n">
        <f aca="false">H18*F18</f>
        <v>1900000</v>
      </c>
      <c r="L18" s="28" t="n">
        <f aca="false">H18*G18</f>
        <v>11400000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1.25</v>
      </c>
      <c r="F19" s="25" t="n">
        <v>0.25</v>
      </c>
      <c r="G19" s="25" t="n">
        <f aca="false">F19+E19</f>
        <v>1.5</v>
      </c>
      <c r="H19" s="26" t="n">
        <v>2400000</v>
      </c>
      <c r="I19" s="28" t="n">
        <f aca="false">H19*D19</f>
        <v>14400000</v>
      </c>
      <c r="J19" s="28" t="n">
        <f aca="false">H19*E19</f>
        <v>3000000</v>
      </c>
      <c r="K19" s="28" t="n">
        <f aca="false">H19*F19</f>
        <v>600000</v>
      </c>
      <c r="L19" s="28" t="n">
        <f aca="false">H19*G19</f>
        <v>3600000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12500000</v>
      </c>
      <c r="K20" s="28" t="n">
        <f aca="false">SUM(K18:K19)</f>
        <v>2500000</v>
      </c>
      <c r="L20" s="28" t="n">
        <f aca="false">SUM(L18:L19)</f>
        <v>15000000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5</v>
      </c>
      <c r="F22" s="25" t="n">
        <v>1</v>
      </c>
      <c r="G22" s="25" t="n">
        <f aca="false">F22+E22</f>
        <v>6</v>
      </c>
      <c r="H22" s="26" t="n">
        <v>150000</v>
      </c>
      <c r="I22" s="28" t="n">
        <f aca="false">H22*D22</f>
        <v>3600000</v>
      </c>
      <c r="J22" s="28" t="n">
        <f aca="false">H22*E22</f>
        <v>750000</v>
      </c>
      <c r="K22" s="28" t="n">
        <f aca="false">H22*F22</f>
        <v>150000</v>
      </c>
      <c r="L22" s="28" t="n">
        <f aca="false">H22*G22</f>
        <v>900000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1</v>
      </c>
      <c r="F23" s="25" t="n">
        <v>1</v>
      </c>
      <c r="G23" s="25" t="n">
        <f aca="false">F23+E23</f>
        <v>2</v>
      </c>
      <c r="H23" s="26" t="n">
        <v>200000</v>
      </c>
      <c r="I23" s="28" t="n">
        <f aca="false">H23*D23</f>
        <v>1600000</v>
      </c>
      <c r="J23" s="28" t="n">
        <f aca="false">H23*E23</f>
        <v>200000</v>
      </c>
      <c r="K23" s="28" t="n">
        <f aca="false">H23*F23</f>
        <v>200000</v>
      </c>
      <c r="L23" s="28" t="n">
        <f aca="false">H23*G23</f>
        <v>400000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950000</v>
      </c>
      <c r="K25" s="28" t="n">
        <f aca="false">SUM(K22:K24)</f>
        <v>350000</v>
      </c>
      <c r="L25" s="28" t="n">
        <f aca="false">SUM(L22:L24)</f>
        <v>1300000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120700000</v>
      </c>
      <c r="K26" s="38" t="n">
        <f aca="false">K25+K20+K16</f>
        <v>24300000</v>
      </c>
      <c r="L26" s="38" t="n">
        <f aca="false">L25+L20+L16</f>
        <v>145000000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79625000</v>
      </c>
      <c r="K27" s="38" t="n">
        <f aca="false">-K26*0.25</f>
        <v>-6075000</v>
      </c>
      <c r="L27" s="38" t="n">
        <f aca="false">J27+K27</f>
        <v>73550000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200325000</v>
      </c>
      <c r="K28" s="38" t="n">
        <f aca="false">K26+K27</f>
        <v>18225000</v>
      </c>
      <c r="L28" s="38" t="n">
        <f aca="false">J28+K28</f>
        <v>218550000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36058500</v>
      </c>
      <c r="K29" s="38" t="n">
        <f aca="false">K28*18%</f>
        <v>3280500</v>
      </c>
      <c r="L29" s="38" t="n">
        <f aca="false">L28*18%</f>
        <v>39339000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236383500</v>
      </c>
      <c r="K30" s="38" t="n">
        <f aca="false">K28+K29</f>
        <v>21505500</v>
      </c>
      <c r="L30" s="38" t="n">
        <f aca="false">J30+K30</f>
        <v>257889000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54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5" colorId="64" zoomScale="100" zoomScaleNormal="100" zoomScalePageLayoutView="100" workbookViewId="0">
      <selection pane="topLeft" activeCell="G19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55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56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6</v>
      </c>
      <c r="F11" s="24" t="n">
        <v>1</v>
      </c>
      <c r="G11" s="25" t="n">
        <f aca="false">F11+E11</f>
        <v>7</v>
      </c>
      <c r="H11" s="26" t="n">
        <v>5000000</v>
      </c>
      <c r="I11" s="28" t="n">
        <f aca="false">H11*D11</f>
        <v>120000000</v>
      </c>
      <c r="J11" s="28" t="n">
        <f aca="false">H11*E11</f>
        <v>30000000</v>
      </c>
      <c r="K11" s="28" t="n">
        <f aca="false">H11*F11</f>
        <v>5000000</v>
      </c>
      <c r="L11" s="28" t="n">
        <f aca="false">H11*G11</f>
        <v>35000000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6</v>
      </c>
      <c r="F12" s="24" t="n">
        <v>1</v>
      </c>
      <c r="G12" s="25" t="n">
        <f aca="false">F12+E12</f>
        <v>7</v>
      </c>
      <c r="H12" s="26" t="n">
        <v>3250000</v>
      </c>
      <c r="I12" s="28" t="n">
        <f aca="false">H12*D12</f>
        <v>78000000</v>
      </c>
      <c r="J12" s="28" t="n">
        <f aca="false">H12*E12</f>
        <v>19500000</v>
      </c>
      <c r="K12" s="28" t="n">
        <f aca="false">H12*F12</f>
        <v>3250000</v>
      </c>
      <c r="L12" s="28" t="n">
        <f aca="false">H12*G12</f>
        <v>22750000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6</v>
      </c>
      <c r="F13" s="24" t="n">
        <v>1</v>
      </c>
      <c r="G13" s="30" t="n">
        <f aca="false">F13+E13</f>
        <v>7</v>
      </c>
      <c r="H13" s="26" t="n">
        <v>3000000</v>
      </c>
      <c r="I13" s="28" t="n">
        <f aca="false">H13*D13</f>
        <v>72000000</v>
      </c>
      <c r="J13" s="28" t="n">
        <f aca="false">H13*E13</f>
        <v>18000000</v>
      </c>
      <c r="K13" s="28" t="n">
        <f aca="false">H13*F13</f>
        <v>3000000</v>
      </c>
      <c r="L13" s="28" t="n">
        <f aca="false">H13*G13</f>
        <v>21000000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36</v>
      </c>
      <c r="F14" s="24" t="n">
        <v>6</v>
      </c>
      <c r="G14" s="30" t="n">
        <f aca="false">F14+E14</f>
        <v>42</v>
      </c>
      <c r="H14" s="26" t="n">
        <v>1200000</v>
      </c>
      <c r="I14" s="28" t="n">
        <f aca="false">H14*D14</f>
        <v>172800000</v>
      </c>
      <c r="J14" s="28" t="n">
        <f aca="false">H14*E14</f>
        <v>43200000</v>
      </c>
      <c r="K14" s="28" t="n">
        <f aca="false">H14*F14</f>
        <v>7200000</v>
      </c>
      <c r="L14" s="28" t="n">
        <f aca="false">H14*G14</f>
        <v>50400000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6</v>
      </c>
      <c r="F15" s="24" t="n">
        <v>1</v>
      </c>
      <c r="G15" s="30" t="n">
        <f aca="false">F15+E15</f>
        <v>7</v>
      </c>
      <c r="H15" s="26" t="n">
        <v>3000000</v>
      </c>
      <c r="I15" s="28" t="n">
        <f aca="false">H15*D15</f>
        <v>39000000</v>
      </c>
      <c r="J15" s="28" t="n">
        <f aca="false">H15*E15</f>
        <v>18000000</v>
      </c>
      <c r="K15" s="28" t="n">
        <f aca="false">H15*F15</f>
        <v>3000000</v>
      </c>
      <c r="L15" s="28" t="n">
        <f aca="false">H15*G15</f>
        <v>21000000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128700000</v>
      </c>
      <c r="K16" s="27" t="n">
        <f aca="false">SUM(K11:K15)</f>
        <v>21450000</v>
      </c>
      <c r="L16" s="27" t="n">
        <f aca="false">SUM(L11:L15)</f>
        <v>150150000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12</v>
      </c>
      <c r="F18" s="25" t="n">
        <v>2</v>
      </c>
      <c r="G18" s="25" t="n">
        <f aca="false">F18+E18</f>
        <v>14</v>
      </c>
      <c r="H18" s="26" t="n">
        <v>950000</v>
      </c>
      <c r="I18" s="28" t="n">
        <f aca="false">H18*D18</f>
        <v>45600000</v>
      </c>
      <c r="J18" s="28" t="n">
        <f aca="false">H18*E18</f>
        <v>11400000</v>
      </c>
      <c r="K18" s="28" t="n">
        <f aca="false">H18*F18</f>
        <v>1900000</v>
      </c>
      <c r="L18" s="28" t="n">
        <f aca="false">H18*G18</f>
        <v>13300000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1.5</v>
      </c>
      <c r="F19" s="25" t="n">
        <v>0.25</v>
      </c>
      <c r="G19" s="25" t="n">
        <f aca="false">F19+E19</f>
        <v>1.75</v>
      </c>
      <c r="H19" s="26" t="n">
        <v>2400000</v>
      </c>
      <c r="I19" s="28" t="n">
        <f aca="false">H19*D19</f>
        <v>14400000</v>
      </c>
      <c r="J19" s="28" t="n">
        <f aca="false">H19*E19</f>
        <v>3600000</v>
      </c>
      <c r="K19" s="28" t="n">
        <f aca="false">H19*F19</f>
        <v>600000</v>
      </c>
      <c r="L19" s="28" t="n">
        <f aca="false">H19*G19</f>
        <v>4200000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15000000</v>
      </c>
      <c r="K20" s="28" t="n">
        <f aca="false">SUM(K18:K19)</f>
        <v>2500000</v>
      </c>
      <c r="L20" s="28" t="n">
        <f aca="false">SUM(L18:L19)</f>
        <v>17500000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6</v>
      </c>
      <c r="F22" s="25" t="n">
        <v>1</v>
      </c>
      <c r="G22" s="25" t="n">
        <f aca="false">F22+E22</f>
        <v>7</v>
      </c>
      <c r="H22" s="26" t="n">
        <v>150000</v>
      </c>
      <c r="I22" s="28" t="n">
        <f aca="false">H22*D22</f>
        <v>3600000</v>
      </c>
      <c r="J22" s="28" t="n">
        <f aca="false">H22*E22</f>
        <v>900000</v>
      </c>
      <c r="K22" s="28" t="n">
        <f aca="false">H22*F22</f>
        <v>150000</v>
      </c>
      <c r="L22" s="28" t="n">
        <f aca="false">H22*G22</f>
        <v>1050000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2</v>
      </c>
      <c r="F23" s="25" t="n">
        <v>0</v>
      </c>
      <c r="G23" s="25" t="n">
        <f aca="false">F23+E23</f>
        <v>2</v>
      </c>
      <c r="H23" s="26" t="n">
        <v>200000</v>
      </c>
      <c r="I23" s="28" t="n">
        <f aca="false">H23*D23</f>
        <v>1600000</v>
      </c>
      <c r="J23" s="28" t="n">
        <f aca="false">H23*E23</f>
        <v>400000</v>
      </c>
      <c r="K23" s="28" t="n">
        <f aca="false">H23*F23</f>
        <v>0</v>
      </c>
      <c r="L23" s="28" t="n">
        <f aca="false">H23*G23</f>
        <v>400000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1300000</v>
      </c>
      <c r="K25" s="28" t="n">
        <f aca="false">SUM(K22:K24)</f>
        <v>150000</v>
      </c>
      <c r="L25" s="28" t="n">
        <f aca="false">SUM(L22:L24)</f>
        <v>1450000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145000000</v>
      </c>
      <c r="K26" s="38" t="n">
        <f aca="false">K25+K20+K16</f>
        <v>24100000</v>
      </c>
      <c r="L26" s="38" t="n">
        <f aca="false">L25+L20+L16</f>
        <v>169100000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73550000</v>
      </c>
      <c r="K27" s="38" t="n">
        <f aca="false">-K26*0.25</f>
        <v>-6025000</v>
      </c>
      <c r="L27" s="38" t="n">
        <f aca="false">J27+K27</f>
        <v>67525000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218550000</v>
      </c>
      <c r="K28" s="38" t="n">
        <f aca="false">K26+K27</f>
        <v>18075000</v>
      </c>
      <c r="L28" s="38" t="n">
        <f aca="false">J28+K28</f>
        <v>236625000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39339000</v>
      </c>
      <c r="K29" s="38" t="n">
        <f aca="false">K28*18%</f>
        <v>3253500</v>
      </c>
      <c r="L29" s="38" t="n">
        <f aca="false">L28*18%</f>
        <v>42592500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257889000</v>
      </c>
      <c r="K30" s="38" t="n">
        <f aca="false">K28+K29</f>
        <v>21328500</v>
      </c>
      <c r="L30" s="38" t="n">
        <f aca="false">J30+K30</f>
        <v>279217500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57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B14" colorId="64" zoomScale="100" zoomScaleNormal="100" zoomScalePageLayoutView="100" workbookViewId="0">
      <selection pane="topLeft" activeCell="A32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58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59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7</v>
      </c>
      <c r="F11" s="24" t="n">
        <v>1</v>
      </c>
      <c r="G11" s="25" t="n">
        <f aca="false">F11+E11</f>
        <v>8</v>
      </c>
      <c r="H11" s="26" t="n">
        <v>5000000</v>
      </c>
      <c r="I11" s="28" t="n">
        <f aca="false">H11*D11</f>
        <v>120000000</v>
      </c>
      <c r="J11" s="28" t="n">
        <f aca="false">H11*E11</f>
        <v>35000000</v>
      </c>
      <c r="K11" s="28" t="n">
        <f aca="false">H11*F11</f>
        <v>5000000</v>
      </c>
      <c r="L11" s="28" t="n">
        <f aca="false">H11*G11</f>
        <v>40000000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7</v>
      </c>
      <c r="F12" s="24" t="n">
        <v>1</v>
      </c>
      <c r="G12" s="25" t="n">
        <f aca="false">F12+E12</f>
        <v>8</v>
      </c>
      <c r="H12" s="26" t="n">
        <v>3250000</v>
      </c>
      <c r="I12" s="28" t="n">
        <f aca="false">H12*D12</f>
        <v>78000000</v>
      </c>
      <c r="J12" s="28" t="n">
        <f aca="false">H12*E12</f>
        <v>22750000</v>
      </c>
      <c r="K12" s="28" t="n">
        <f aca="false">H12*F12</f>
        <v>3250000</v>
      </c>
      <c r="L12" s="28" t="n">
        <f aca="false">H12*G12</f>
        <v>26000000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7</v>
      </c>
      <c r="F13" s="24" t="n">
        <v>1</v>
      </c>
      <c r="G13" s="30" t="n">
        <f aca="false">F13+E13</f>
        <v>8</v>
      </c>
      <c r="H13" s="26" t="n">
        <v>3000000</v>
      </c>
      <c r="I13" s="28" t="n">
        <f aca="false">H13*D13</f>
        <v>72000000</v>
      </c>
      <c r="J13" s="28" t="n">
        <f aca="false">H13*E13</f>
        <v>21000000</v>
      </c>
      <c r="K13" s="28" t="n">
        <f aca="false">H13*F13</f>
        <v>3000000</v>
      </c>
      <c r="L13" s="28" t="n">
        <f aca="false">H13*G13</f>
        <v>24000000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42</v>
      </c>
      <c r="F14" s="24" t="n">
        <v>6</v>
      </c>
      <c r="G14" s="30" t="n">
        <f aca="false">F14+E14</f>
        <v>48</v>
      </c>
      <c r="H14" s="26" t="n">
        <v>1200000</v>
      </c>
      <c r="I14" s="28" t="n">
        <f aca="false">H14*D14</f>
        <v>172800000</v>
      </c>
      <c r="J14" s="28" t="n">
        <f aca="false">H14*E14</f>
        <v>50400000</v>
      </c>
      <c r="K14" s="28" t="n">
        <f aca="false">H14*F14</f>
        <v>7200000</v>
      </c>
      <c r="L14" s="28" t="n">
        <f aca="false">H14*G14</f>
        <v>57600000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7</v>
      </c>
      <c r="F15" s="24" t="n">
        <v>1</v>
      </c>
      <c r="G15" s="30" t="n">
        <f aca="false">F15+E15</f>
        <v>8</v>
      </c>
      <c r="H15" s="26" t="n">
        <v>3000000</v>
      </c>
      <c r="I15" s="28" t="n">
        <f aca="false">H15*D15</f>
        <v>39000000</v>
      </c>
      <c r="J15" s="28" t="n">
        <f aca="false">H15*E15</f>
        <v>21000000</v>
      </c>
      <c r="K15" s="28" t="n">
        <f aca="false">H15*F15</f>
        <v>3000000</v>
      </c>
      <c r="L15" s="28" t="n">
        <f aca="false">H15*G15</f>
        <v>24000000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150150000</v>
      </c>
      <c r="K16" s="27" t="n">
        <f aca="false">SUM(K11:K15)</f>
        <v>21450000</v>
      </c>
      <c r="L16" s="27" t="n">
        <f aca="false">SUM(L11:L15)</f>
        <v>171600000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14</v>
      </c>
      <c r="F18" s="25" t="n">
        <v>2</v>
      </c>
      <c r="G18" s="25" t="n">
        <f aca="false">F18+E18</f>
        <v>16</v>
      </c>
      <c r="H18" s="26" t="n">
        <v>950000</v>
      </c>
      <c r="I18" s="28" t="n">
        <f aca="false">H18*D18</f>
        <v>45600000</v>
      </c>
      <c r="J18" s="28" t="n">
        <f aca="false">H18*E18</f>
        <v>13300000</v>
      </c>
      <c r="K18" s="28" t="n">
        <f aca="false">H18*F18</f>
        <v>1900000</v>
      </c>
      <c r="L18" s="28" t="n">
        <f aca="false">H18*G18</f>
        <v>15200000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1.75</v>
      </c>
      <c r="F19" s="25" t="n">
        <v>0.25</v>
      </c>
      <c r="G19" s="25" t="n">
        <f aca="false">F19+E19</f>
        <v>2</v>
      </c>
      <c r="H19" s="26" t="n">
        <v>2400000</v>
      </c>
      <c r="I19" s="28" t="n">
        <f aca="false">H19*D19</f>
        <v>14400000</v>
      </c>
      <c r="J19" s="28" t="n">
        <f aca="false">H19*E19</f>
        <v>4200000</v>
      </c>
      <c r="K19" s="28" t="n">
        <f aca="false">H19*F19</f>
        <v>600000</v>
      </c>
      <c r="L19" s="28" t="n">
        <f aca="false">H19*G19</f>
        <v>4800000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17500000</v>
      </c>
      <c r="K20" s="28" t="n">
        <f aca="false">SUM(K18:K19)</f>
        <v>2500000</v>
      </c>
      <c r="L20" s="28" t="n">
        <f aca="false">SUM(L18:L19)</f>
        <v>20000000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7</v>
      </c>
      <c r="F22" s="25" t="n">
        <v>1</v>
      </c>
      <c r="G22" s="25" t="n">
        <f aca="false">F22+E22</f>
        <v>8</v>
      </c>
      <c r="H22" s="26" t="n">
        <v>150000</v>
      </c>
      <c r="I22" s="28" t="n">
        <f aca="false">H22*D22</f>
        <v>3600000</v>
      </c>
      <c r="J22" s="28" t="n">
        <f aca="false">H22*E22</f>
        <v>1050000</v>
      </c>
      <c r="K22" s="28" t="n">
        <f aca="false">H22*F22</f>
        <v>150000</v>
      </c>
      <c r="L22" s="28" t="n">
        <f aca="false">H22*G22</f>
        <v>1200000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2</v>
      </c>
      <c r="F23" s="25" t="n">
        <v>0</v>
      </c>
      <c r="G23" s="25" t="n">
        <f aca="false">F23+E23</f>
        <v>2</v>
      </c>
      <c r="H23" s="26" t="n">
        <v>200000</v>
      </c>
      <c r="I23" s="28" t="n">
        <f aca="false">H23*D23</f>
        <v>1600000</v>
      </c>
      <c r="J23" s="28" t="n">
        <f aca="false">H23*E23</f>
        <v>400000</v>
      </c>
      <c r="K23" s="28" t="n">
        <f aca="false">H23*F23</f>
        <v>0</v>
      </c>
      <c r="L23" s="28" t="n">
        <f aca="false">H23*G23</f>
        <v>400000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1450000</v>
      </c>
      <c r="K25" s="28" t="n">
        <f aca="false">SUM(K22:K24)</f>
        <v>150000</v>
      </c>
      <c r="L25" s="28" t="n">
        <f aca="false">SUM(L22:L24)</f>
        <v>1600000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169100000</v>
      </c>
      <c r="K26" s="38" t="n">
        <f aca="false">K25+K20+K16</f>
        <v>24100000</v>
      </c>
      <c r="L26" s="38" t="n">
        <f aca="false">L25+L20+L16</f>
        <v>193200000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67525000</v>
      </c>
      <c r="K27" s="38" t="n">
        <f aca="false">-K26*0.25</f>
        <v>-6025000</v>
      </c>
      <c r="L27" s="38" t="n">
        <f aca="false">J27+K27</f>
        <v>61500000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236625000</v>
      </c>
      <c r="K28" s="38" t="n">
        <f aca="false">K26+K27</f>
        <v>18075000</v>
      </c>
      <c r="L28" s="38" t="n">
        <f aca="false">J28+K28</f>
        <v>254700000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42592500</v>
      </c>
      <c r="K29" s="38" t="n">
        <f aca="false">K28*18%</f>
        <v>3253500</v>
      </c>
      <c r="L29" s="38" t="n">
        <f aca="false">L28*18%</f>
        <v>45846000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279217500</v>
      </c>
      <c r="K30" s="38" t="n">
        <f aca="false">K28+K29</f>
        <v>21328500</v>
      </c>
      <c r="L30" s="38" t="n">
        <f aca="false">J30+K30</f>
        <v>300546000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57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85" workbookViewId="0">
      <selection pane="topLeft" activeCell="A8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60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61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8</v>
      </c>
      <c r="F11" s="24" t="n">
        <v>1</v>
      </c>
      <c r="G11" s="25" t="n">
        <f aca="false">F11+E11</f>
        <v>9</v>
      </c>
      <c r="H11" s="26" t="n">
        <v>5000000</v>
      </c>
      <c r="I11" s="28" t="n">
        <f aca="false">H11*D11</f>
        <v>120000000</v>
      </c>
      <c r="J11" s="28" t="n">
        <f aca="false">H11*E11</f>
        <v>40000000</v>
      </c>
      <c r="K11" s="28" t="n">
        <f aca="false">H11*F11</f>
        <v>5000000</v>
      </c>
      <c r="L11" s="28" t="n">
        <f aca="false">H11*G11</f>
        <v>45000000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8</v>
      </c>
      <c r="F12" s="24" t="n">
        <v>1</v>
      </c>
      <c r="G12" s="25" t="n">
        <f aca="false">F12+E12</f>
        <v>9</v>
      </c>
      <c r="H12" s="26" t="n">
        <v>3250000</v>
      </c>
      <c r="I12" s="28" t="n">
        <f aca="false">H12*D12</f>
        <v>78000000</v>
      </c>
      <c r="J12" s="28" t="n">
        <f aca="false">H12*E12</f>
        <v>26000000</v>
      </c>
      <c r="K12" s="28" t="n">
        <f aca="false">H12*F12</f>
        <v>3250000</v>
      </c>
      <c r="L12" s="28" t="n">
        <f aca="false">H12*G12</f>
        <v>29250000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8</v>
      </c>
      <c r="F13" s="24" t="n">
        <v>1</v>
      </c>
      <c r="G13" s="30" t="n">
        <f aca="false">F13+E13</f>
        <v>9</v>
      </c>
      <c r="H13" s="26" t="n">
        <v>3000000</v>
      </c>
      <c r="I13" s="28" t="n">
        <f aca="false">H13*D13</f>
        <v>72000000</v>
      </c>
      <c r="J13" s="28" t="n">
        <f aca="false">H13*E13</f>
        <v>24000000</v>
      </c>
      <c r="K13" s="28" t="n">
        <f aca="false">H13*F13</f>
        <v>3000000</v>
      </c>
      <c r="L13" s="28" t="n">
        <f aca="false">H13*G13</f>
        <v>27000000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48</v>
      </c>
      <c r="F14" s="24" t="n">
        <v>6</v>
      </c>
      <c r="G14" s="30" t="n">
        <f aca="false">F14+E14</f>
        <v>54</v>
      </c>
      <c r="H14" s="26" t="n">
        <v>1200000</v>
      </c>
      <c r="I14" s="28" t="n">
        <f aca="false">H14*D14</f>
        <v>172800000</v>
      </c>
      <c r="J14" s="28" t="n">
        <f aca="false">H14*E14</f>
        <v>57600000</v>
      </c>
      <c r="K14" s="28" t="n">
        <f aca="false">H14*F14</f>
        <v>7200000</v>
      </c>
      <c r="L14" s="28" t="n">
        <f aca="false">H14*G14</f>
        <v>64800000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8</v>
      </c>
      <c r="F15" s="24" t="n">
        <v>1</v>
      </c>
      <c r="G15" s="30" t="n">
        <f aca="false">F15+E15</f>
        <v>9</v>
      </c>
      <c r="H15" s="26" t="n">
        <v>3000000</v>
      </c>
      <c r="I15" s="28" t="n">
        <f aca="false">H15*D15</f>
        <v>39000000</v>
      </c>
      <c r="J15" s="28" t="n">
        <f aca="false">H15*E15</f>
        <v>24000000</v>
      </c>
      <c r="K15" s="28" t="n">
        <f aca="false">H15*F15</f>
        <v>3000000</v>
      </c>
      <c r="L15" s="28" t="n">
        <f aca="false">H15*G15</f>
        <v>27000000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171600000</v>
      </c>
      <c r="K16" s="27" t="n">
        <f aca="false">SUM(K11:K15)</f>
        <v>21450000</v>
      </c>
      <c r="L16" s="27" t="n">
        <f aca="false">SUM(L11:L15)</f>
        <v>193050000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16</v>
      </c>
      <c r="F18" s="25" t="n">
        <v>2</v>
      </c>
      <c r="G18" s="25" t="n">
        <f aca="false">F18+E18</f>
        <v>18</v>
      </c>
      <c r="H18" s="26" t="n">
        <v>950000</v>
      </c>
      <c r="I18" s="28" t="n">
        <f aca="false">H18*D18</f>
        <v>45600000</v>
      </c>
      <c r="J18" s="28" t="n">
        <f aca="false">H18*E18</f>
        <v>15200000</v>
      </c>
      <c r="K18" s="28" t="n">
        <f aca="false">H18*F18</f>
        <v>1900000</v>
      </c>
      <c r="L18" s="28" t="n">
        <f aca="false">H18*G18</f>
        <v>17100000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2</v>
      </c>
      <c r="F19" s="25" t="n">
        <v>0.25</v>
      </c>
      <c r="G19" s="25" t="n">
        <f aca="false">F19+E19</f>
        <v>2.25</v>
      </c>
      <c r="H19" s="26" t="n">
        <v>2400000</v>
      </c>
      <c r="I19" s="28" t="n">
        <f aca="false">H19*D19</f>
        <v>14400000</v>
      </c>
      <c r="J19" s="28" t="n">
        <f aca="false">H19*E19</f>
        <v>4800000</v>
      </c>
      <c r="K19" s="28" t="n">
        <f aca="false">H19*F19</f>
        <v>600000</v>
      </c>
      <c r="L19" s="28" t="n">
        <f aca="false">H19*G19</f>
        <v>5400000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20000000</v>
      </c>
      <c r="K20" s="28" t="n">
        <f aca="false">SUM(K18:K19)</f>
        <v>2500000</v>
      </c>
      <c r="L20" s="28" t="n">
        <f aca="false">SUM(L18:L19)</f>
        <v>22500000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8</v>
      </c>
      <c r="F22" s="25" t="n">
        <v>1</v>
      </c>
      <c r="G22" s="25" t="n">
        <f aca="false">F22+E22</f>
        <v>9</v>
      </c>
      <c r="H22" s="26" t="n">
        <v>150000</v>
      </c>
      <c r="I22" s="28" t="n">
        <f aca="false">H22*D22</f>
        <v>3600000</v>
      </c>
      <c r="J22" s="28" t="n">
        <f aca="false">H22*E22</f>
        <v>1200000</v>
      </c>
      <c r="K22" s="28" t="n">
        <f aca="false">H22*F22</f>
        <v>150000</v>
      </c>
      <c r="L22" s="28" t="n">
        <f aca="false">H22*G22</f>
        <v>1350000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2</v>
      </c>
      <c r="F23" s="25" t="n">
        <v>1</v>
      </c>
      <c r="G23" s="25" t="n">
        <f aca="false">F23+E23</f>
        <v>3</v>
      </c>
      <c r="H23" s="26" t="n">
        <v>200000</v>
      </c>
      <c r="I23" s="28" t="n">
        <f aca="false">H23*D23</f>
        <v>1600000</v>
      </c>
      <c r="J23" s="28" t="n">
        <f aca="false">H23*E23</f>
        <v>400000</v>
      </c>
      <c r="K23" s="28" t="n">
        <f aca="false">H23*F23</f>
        <v>200000</v>
      </c>
      <c r="L23" s="28" t="n">
        <f aca="false">H23*G23</f>
        <v>600000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1600000</v>
      </c>
      <c r="K25" s="28" t="n">
        <f aca="false">SUM(K22:K24)</f>
        <v>350000</v>
      </c>
      <c r="L25" s="28" t="n">
        <f aca="false">SUM(L22:L24)</f>
        <v>1950000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193200000</v>
      </c>
      <c r="K26" s="38" t="n">
        <f aca="false">K25+K20+K16</f>
        <v>24300000</v>
      </c>
      <c r="L26" s="38" t="n">
        <f aca="false">L25+L20+L16</f>
        <v>217500000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61500000</v>
      </c>
      <c r="K27" s="38" t="n">
        <f aca="false">-K26*0.25</f>
        <v>-6075000</v>
      </c>
      <c r="L27" s="38" t="n">
        <f aca="false">J27+K27</f>
        <v>55425000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254700000</v>
      </c>
      <c r="K28" s="38" t="n">
        <f aca="false">K26+K27</f>
        <v>18225000</v>
      </c>
      <c r="L28" s="38" t="n">
        <f aca="false">J28+K28</f>
        <v>272925000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45846000</v>
      </c>
      <c r="K29" s="38" t="n">
        <f aca="false">K28*18%</f>
        <v>3280500</v>
      </c>
      <c r="L29" s="38" t="n">
        <f aca="false">L28*18%</f>
        <v>49126500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300546000</v>
      </c>
      <c r="K30" s="38" t="n">
        <f aca="false">K28+K29</f>
        <v>21505500</v>
      </c>
      <c r="L30" s="38" t="n">
        <f aca="false">J30+K30</f>
        <v>322051500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62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2" man="true" max="65535" min="0"/>
  </col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true" showOutlineSymbols="true" defaultGridColor="true" view="normal" topLeftCell="A9" colorId="64" zoomScale="55" zoomScaleNormal="55" zoomScalePageLayoutView="85" workbookViewId="0">
      <selection pane="topLeft" activeCell="I38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63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64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9</v>
      </c>
      <c r="F11" s="24" t="n">
        <v>1</v>
      </c>
      <c r="G11" s="25" t="n">
        <f aca="false">F11+E11</f>
        <v>10</v>
      </c>
      <c r="H11" s="26" t="n">
        <v>5000000</v>
      </c>
      <c r="I11" s="28" t="n">
        <f aca="false">H11*D11</f>
        <v>120000000</v>
      </c>
      <c r="J11" s="28" t="n">
        <f aca="false">H11*E11</f>
        <v>45000000</v>
      </c>
      <c r="K11" s="28" t="n">
        <f aca="false">H11*F11</f>
        <v>5000000</v>
      </c>
      <c r="L11" s="28" t="n">
        <f aca="false">H11*G11</f>
        <v>50000000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9</v>
      </c>
      <c r="F12" s="24" t="n">
        <v>1</v>
      </c>
      <c r="G12" s="25" t="n">
        <f aca="false">F12+E12</f>
        <v>10</v>
      </c>
      <c r="H12" s="26" t="n">
        <v>3250000</v>
      </c>
      <c r="I12" s="28" t="n">
        <f aca="false">H12*D12</f>
        <v>78000000</v>
      </c>
      <c r="J12" s="28" t="n">
        <f aca="false">H12*E12</f>
        <v>29250000</v>
      </c>
      <c r="K12" s="28" t="n">
        <f aca="false">H12*F12</f>
        <v>3250000</v>
      </c>
      <c r="L12" s="28" t="n">
        <f aca="false">H12*G12</f>
        <v>32500000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9</v>
      </c>
      <c r="F13" s="24" t="n">
        <v>1</v>
      </c>
      <c r="G13" s="30" t="n">
        <f aca="false">F13+E13</f>
        <v>10</v>
      </c>
      <c r="H13" s="26" t="n">
        <v>3000000</v>
      </c>
      <c r="I13" s="28" t="n">
        <f aca="false">H13*D13</f>
        <v>72000000</v>
      </c>
      <c r="J13" s="28" t="n">
        <f aca="false">H13*E13</f>
        <v>27000000</v>
      </c>
      <c r="K13" s="28" t="n">
        <f aca="false">H13*F13</f>
        <v>3000000</v>
      </c>
      <c r="L13" s="28" t="n">
        <f aca="false">H13*G13</f>
        <v>30000000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54</v>
      </c>
      <c r="F14" s="24" t="n">
        <v>6</v>
      </c>
      <c r="G14" s="30" t="n">
        <f aca="false">F14+E14</f>
        <v>60</v>
      </c>
      <c r="H14" s="26" t="n">
        <v>1200000</v>
      </c>
      <c r="I14" s="28" t="n">
        <f aca="false">H14*D14</f>
        <v>172800000</v>
      </c>
      <c r="J14" s="28" t="n">
        <f aca="false">H14*E14</f>
        <v>64800000</v>
      </c>
      <c r="K14" s="28" t="n">
        <f aca="false">H14*F14</f>
        <v>7200000</v>
      </c>
      <c r="L14" s="28" t="n">
        <f aca="false">H14*G14</f>
        <v>72000000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9</v>
      </c>
      <c r="F15" s="24" t="n">
        <v>1</v>
      </c>
      <c r="G15" s="30" t="n">
        <f aca="false">F15+E15</f>
        <v>10</v>
      </c>
      <c r="H15" s="26" t="n">
        <v>3000000</v>
      </c>
      <c r="I15" s="28" t="n">
        <f aca="false">H15*D15</f>
        <v>39000000</v>
      </c>
      <c r="J15" s="28" t="n">
        <f aca="false">H15*E15</f>
        <v>27000000</v>
      </c>
      <c r="K15" s="28" t="n">
        <f aca="false">H15*F15</f>
        <v>3000000</v>
      </c>
      <c r="L15" s="28" t="n">
        <f aca="false">H15*G15</f>
        <v>30000000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193050000</v>
      </c>
      <c r="K16" s="27" t="n">
        <f aca="false">SUM(K11:K15)</f>
        <v>21450000</v>
      </c>
      <c r="L16" s="27" t="n">
        <f aca="false">SUM(L11:L15)</f>
        <v>214500000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18</v>
      </c>
      <c r="F18" s="25" t="n">
        <v>2</v>
      </c>
      <c r="G18" s="25" t="n">
        <f aca="false">F18+E18</f>
        <v>20</v>
      </c>
      <c r="H18" s="26" t="n">
        <v>950000</v>
      </c>
      <c r="I18" s="28" t="n">
        <f aca="false">H18*D18</f>
        <v>45600000</v>
      </c>
      <c r="J18" s="28" t="n">
        <f aca="false">H18*E18</f>
        <v>17100000</v>
      </c>
      <c r="K18" s="28" t="n">
        <f aca="false">H18*F18</f>
        <v>1900000</v>
      </c>
      <c r="L18" s="28" t="n">
        <f aca="false">H18*G18</f>
        <v>19000000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2.25</v>
      </c>
      <c r="F19" s="25" t="n">
        <v>0.25</v>
      </c>
      <c r="G19" s="25" t="n">
        <f aca="false">F19+E19</f>
        <v>2.5</v>
      </c>
      <c r="H19" s="26" t="n">
        <v>2400000</v>
      </c>
      <c r="I19" s="28" t="n">
        <f aca="false">H19*D19</f>
        <v>14400000</v>
      </c>
      <c r="J19" s="28" t="n">
        <f aca="false">H19*E19</f>
        <v>5400000</v>
      </c>
      <c r="K19" s="28" t="n">
        <f aca="false">H19*F19</f>
        <v>600000</v>
      </c>
      <c r="L19" s="28" t="n">
        <f aca="false">H19*G19</f>
        <v>6000000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22500000</v>
      </c>
      <c r="K20" s="28" t="n">
        <f aca="false">SUM(K18:K19)</f>
        <v>2500000</v>
      </c>
      <c r="L20" s="28" t="n">
        <f aca="false">SUM(L18:L19)</f>
        <v>25000000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9</v>
      </c>
      <c r="F22" s="25" t="n">
        <v>1</v>
      </c>
      <c r="G22" s="25" t="n">
        <f aca="false">F22+E22</f>
        <v>10</v>
      </c>
      <c r="H22" s="26" t="n">
        <v>150000</v>
      </c>
      <c r="I22" s="28" t="n">
        <f aca="false">H22*D22</f>
        <v>3600000</v>
      </c>
      <c r="J22" s="28" t="n">
        <f aca="false">H22*E22</f>
        <v>1350000</v>
      </c>
      <c r="K22" s="28" t="n">
        <f aca="false">H22*F22</f>
        <v>150000</v>
      </c>
      <c r="L22" s="28" t="n">
        <f aca="false">H22*G22</f>
        <v>1500000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3</v>
      </c>
      <c r="F23" s="25" t="n">
        <v>0</v>
      </c>
      <c r="G23" s="25" t="n">
        <f aca="false">F23+E23</f>
        <v>3</v>
      </c>
      <c r="H23" s="26" t="n">
        <v>200000</v>
      </c>
      <c r="I23" s="28" t="n">
        <f aca="false">H23*D23</f>
        <v>1600000</v>
      </c>
      <c r="J23" s="28" t="n">
        <f aca="false">H23*E23</f>
        <v>600000</v>
      </c>
      <c r="K23" s="28" t="n">
        <f aca="false">H23*F23</f>
        <v>0</v>
      </c>
      <c r="L23" s="28" t="n">
        <f aca="false">H23*G23</f>
        <v>600000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1950000</v>
      </c>
      <c r="K25" s="28" t="n">
        <f aca="false">SUM(K22:K24)</f>
        <v>150000</v>
      </c>
      <c r="L25" s="28" t="n">
        <f aca="false">SUM(L22:L24)</f>
        <v>2100000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217500000</v>
      </c>
      <c r="K26" s="38" t="n">
        <f aca="false">K25+K20+K16</f>
        <v>24100000</v>
      </c>
      <c r="L26" s="38" t="n">
        <f aca="false">L25+L20+L16</f>
        <v>241600000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55425000</v>
      </c>
      <c r="K27" s="38" t="n">
        <f aca="false">-K26*0.25</f>
        <v>-6025000</v>
      </c>
      <c r="L27" s="38" t="n">
        <f aca="false">J27+K27</f>
        <v>49400000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272925000</v>
      </c>
      <c r="K28" s="38" t="n">
        <f aca="false">K26+K27</f>
        <v>18075000</v>
      </c>
      <c r="L28" s="38" t="n">
        <f aca="false">J28+K28</f>
        <v>291000000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49126500</v>
      </c>
      <c r="K29" s="38" t="n">
        <f aca="false">K28*18%</f>
        <v>3253500</v>
      </c>
      <c r="L29" s="38" t="n">
        <f aca="false">L28*18%</f>
        <v>52380000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322051500</v>
      </c>
      <c r="K30" s="38" t="n">
        <f aca="false">K28+K29</f>
        <v>21328500</v>
      </c>
      <c r="L30" s="38" t="n">
        <f aca="false">J30+K30</f>
        <v>343380000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65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2" man="true" max="65535" min="0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6" colorId="64" zoomScale="55" zoomScaleNormal="55" zoomScalePageLayoutView="81" workbookViewId="0">
      <selection pane="topLeft" activeCell="A6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66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67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10</v>
      </c>
      <c r="F11" s="24" t="n">
        <v>1</v>
      </c>
      <c r="G11" s="25" t="n">
        <f aca="false">F11+E11</f>
        <v>11</v>
      </c>
      <c r="H11" s="26" t="n">
        <v>5000000</v>
      </c>
      <c r="I11" s="28" t="n">
        <f aca="false">H11*D11</f>
        <v>120000000</v>
      </c>
      <c r="J11" s="28" t="n">
        <f aca="false">H11*E11</f>
        <v>50000000</v>
      </c>
      <c r="K11" s="28" t="n">
        <f aca="false">H11*F11</f>
        <v>5000000</v>
      </c>
      <c r="L11" s="28" t="n">
        <f aca="false">H11*G11</f>
        <v>55000000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10</v>
      </c>
      <c r="F12" s="24" t="n">
        <v>1</v>
      </c>
      <c r="G12" s="25" t="n">
        <f aca="false">F12+E12</f>
        <v>11</v>
      </c>
      <c r="H12" s="26" t="n">
        <v>3250000</v>
      </c>
      <c r="I12" s="28" t="n">
        <f aca="false">H12*D12</f>
        <v>78000000</v>
      </c>
      <c r="J12" s="28" t="n">
        <f aca="false">H12*E12</f>
        <v>32500000</v>
      </c>
      <c r="K12" s="28" t="n">
        <f aca="false">H12*F12</f>
        <v>3250000</v>
      </c>
      <c r="L12" s="28" t="n">
        <f aca="false">H12*G12</f>
        <v>35750000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10</v>
      </c>
      <c r="F13" s="24" t="n">
        <v>1</v>
      </c>
      <c r="G13" s="30" t="n">
        <f aca="false">F13+E13</f>
        <v>11</v>
      </c>
      <c r="H13" s="26" t="n">
        <v>3000000</v>
      </c>
      <c r="I13" s="28" t="n">
        <f aca="false">H13*D13</f>
        <v>72000000</v>
      </c>
      <c r="J13" s="28" t="n">
        <f aca="false">H13*E13</f>
        <v>30000000</v>
      </c>
      <c r="K13" s="28" t="n">
        <f aca="false">H13*F13</f>
        <v>3000000</v>
      </c>
      <c r="L13" s="28" t="n">
        <f aca="false">H13*G13</f>
        <v>33000000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60</v>
      </c>
      <c r="F14" s="24" t="n">
        <v>6</v>
      </c>
      <c r="G14" s="30" t="n">
        <f aca="false">F14+E14</f>
        <v>66</v>
      </c>
      <c r="H14" s="26" t="n">
        <v>1200000</v>
      </c>
      <c r="I14" s="28" t="n">
        <f aca="false">H14*D14</f>
        <v>172800000</v>
      </c>
      <c r="J14" s="28" t="n">
        <f aca="false">H14*E14</f>
        <v>72000000</v>
      </c>
      <c r="K14" s="28" t="n">
        <f aca="false">H14*F14</f>
        <v>7200000</v>
      </c>
      <c r="L14" s="28" t="n">
        <f aca="false">H14*G14</f>
        <v>79200000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10</v>
      </c>
      <c r="F15" s="24" t="n">
        <v>1</v>
      </c>
      <c r="G15" s="30" t="n">
        <f aca="false">F15+E15</f>
        <v>11</v>
      </c>
      <c r="H15" s="26" t="n">
        <v>3000000</v>
      </c>
      <c r="I15" s="28" t="n">
        <f aca="false">H15*D15</f>
        <v>39000000</v>
      </c>
      <c r="J15" s="28" t="n">
        <f aca="false">H15*E15</f>
        <v>30000000</v>
      </c>
      <c r="K15" s="28" t="n">
        <f aca="false">H15*F15</f>
        <v>3000000</v>
      </c>
      <c r="L15" s="28" t="n">
        <f aca="false">H15*G15</f>
        <v>33000000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214500000</v>
      </c>
      <c r="K16" s="27" t="n">
        <f aca="false">SUM(K11:K15)</f>
        <v>21450000</v>
      </c>
      <c r="L16" s="27" t="n">
        <f aca="false">SUM(L11:L15)</f>
        <v>235950000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20</v>
      </c>
      <c r="F18" s="25" t="n">
        <v>2</v>
      </c>
      <c r="G18" s="25" t="n">
        <f aca="false">F18+E18</f>
        <v>22</v>
      </c>
      <c r="H18" s="26" t="n">
        <v>950000</v>
      </c>
      <c r="I18" s="28" t="n">
        <f aca="false">H18*D18</f>
        <v>45600000</v>
      </c>
      <c r="J18" s="28" t="n">
        <f aca="false">H18*E18</f>
        <v>19000000</v>
      </c>
      <c r="K18" s="28" t="n">
        <f aca="false">H18*F18</f>
        <v>1900000</v>
      </c>
      <c r="L18" s="28" t="n">
        <f aca="false">H18*G18</f>
        <v>20900000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2.5</v>
      </c>
      <c r="F19" s="25" t="n">
        <v>0.25</v>
      </c>
      <c r="G19" s="25" t="n">
        <f aca="false">F19+E19</f>
        <v>2.75</v>
      </c>
      <c r="H19" s="26" t="n">
        <v>2400000</v>
      </c>
      <c r="I19" s="28" t="n">
        <f aca="false">H19*D19</f>
        <v>14400000</v>
      </c>
      <c r="J19" s="28" t="n">
        <f aca="false">H19*E19</f>
        <v>6000000</v>
      </c>
      <c r="K19" s="28" t="n">
        <f aca="false">H19*F19</f>
        <v>600000</v>
      </c>
      <c r="L19" s="28" t="n">
        <f aca="false">H19*G19</f>
        <v>6600000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25000000</v>
      </c>
      <c r="K20" s="28" t="n">
        <f aca="false">SUM(K18:K19)</f>
        <v>2500000</v>
      </c>
      <c r="L20" s="28" t="n">
        <f aca="false">SUM(L18:L19)</f>
        <v>27500000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10</v>
      </c>
      <c r="F22" s="25" t="n">
        <v>1</v>
      </c>
      <c r="G22" s="25" t="n">
        <f aca="false">F22+E22</f>
        <v>11</v>
      </c>
      <c r="H22" s="26" t="n">
        <v>150000</v>
      </c>
      <c r="I22" s="28" t="n">
        <f aca="false">H22*D22</f>
        <v>3600000</v>
      </c>
      <c r="J22" s="28" t="n">
        <f aca="false">H22*E22</f>
        <v>1500000</v>
      </c>
      <c r="K22" s="28" t="n">
        <f aca="false">H22*F22</f>
        <v>150000</v>
      </c>
      <c r="L22" s="28" t="n">
        <f aca="false">H22*G22</f>
        <v>1650000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3</v>
      </c>
      <c r="F23" s="25" t="n">
        <v>0</v>
      </c>
      <c r="G23" s="25" t="n">
        <f aca="false">F23+E23</f>
        <v>3</v>
      </c>
      <c r="H23" s="26" t="n">
        <v>200000</v>
      </c>
      <c r="I23" s="28" t="n">
        <f aca="false">H23*D23</f>
        <v>1600000</v>
      </c>
      <c r="J23" s="28" t="n">
        <f aca="false">H23*E23</f>
        <v>600000</v>
      </c>
      <c r="K23" s="28" t="n">
        <f aca="false">H23*F23</f>
        <v>0</v>
      </c>
      <c r="L23" s="28" t="n">
        <f aca="false">H23*G23</f>
        <v>600000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2100000</v>
      </c>
      <c r="K25" s="28" t="n">
        <f aca="false">SUM(K22:K24)</f>
        <v>150000</v>
      </c>
      <c r="L25" s="28" t="n">
        <f aca="false">SUM(L22:L24)</f>
        <v>2250000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241600000</v>
      </c>
      <c r="K26" s="38" t="n">
        <f aca="false">K25+K20+K16</f>
        <v>24100000</v>
      </c>
      <c r="L26" s="38" t="n">
        <f aca="false">L25+L20+L16</f>
        <v>265700000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49400000</v>
      </c>
      <c r="K27" s="38" t="n">
        <f aca="false">-K26*0.25</f>
        <v>-6025000</v>
      </c>
      <c r="L27" s="38" t="n">
        <f aca="false">J27+K27</f>
        <v>43375000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291000000</v>
      </c>
      <c r="K28" s="38" t="n">
        <f aca="false">K26+K27</f>
        <v>18075000</v>
      </c>
      <c r="L28" s="38" t="n">
        <f aca="false">J28+K28</f>
        <v>309075000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52380000</v>
      </c>
      <c r="K29" s="38" t="n">
        <f aca="false">K28*18%</f>
        <v>3253500</v>
      </c>
      <c r="L29" s="38" t="n">
        <f aca="false">L28*18%</f>
        <v>55633500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343380000</v>
      </c>
      <c r="K30" s="38" t="n">
        <f aca="false">K28+K29</f>
        <v>21328500</v>
      </c>
      <c r="L30" s="38" t="n">
        <f aca="false">J30+K30</f>
        <v>364708500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65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2" man="true" max="65535" min="0"/>
  </col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7" colorId="64" zoomScale="78" zoomScaleNormal="78" zoomScalePageLayoutView="95" workbookViewId="0">
      <selection pane="topLeft" activeCell="A7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68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69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11</v>
      </c>
      <c r="F11" s="24" t="n">
        <v>1</v>
      </c>
      <c r="G11" s="25" t="n">
        <f aca="false">F11+E11</f>
        <v>12</v>
      </c>
      <c r="H11" s="26" t="n">
        <v>5000000</v>
      </c>
      <c r="I11" s="28" t="n">
        <f aca="false">H11*D11</f>
        <v>120000000</v>
      </c>
      <c r="J11" s="28" t="n">
        <f aca="false">H11*E11</f>
        <v>55000000</v>
      </c>
      <c r="K11" s="28" t="n">
        <f aca="false">H11*F11</f>
        <v>5000000</v>
      </c>
      <c r="L11" s="28" t="n">
        <f aca="false">H11*G11</f>
        <v>60000000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11</v>
      </c>
      <c r="F12" s="24" t="n">
        <v>1</v>
      </c>
      <c r="G12" s="25" t="n">
        <f aca="false">F12+E12</f>
        <v>12</v>
      </c>
      <c r="H12" s="26" t="n">
        <v>3250000</v>
      </c>
      <c r="I12" s="28" t="n">
        <f aca="false">H12*D12</f>
        <v>78000000</v>
      </c>
      <c r="J12" s="28" t="n">
        <f aca="false">H12*E12</f>
        <v>35750000</v>
      </c>
      <c r="K12" s="28" t="n">
        <f aca="false">H12*F12</f>
        <v>3250000</v>
      </c>
      <c r="L12" s="28" t="n">
        <f aca="false">H12*G12</f>
        <v>39000000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11</v>
      </c>
      <c r="F13" s="24" t="n">
        <v>1</v>
      </c>
      <c r="G13" s="30" t="n">
        <f aca="false">F13+E13</f>
        <v>12</v>
      </c>
      <c r="H13" s="26" t="n">
        <v>3000000</v>
      </c>
      <c r="I13" s="28" t="n">
        <f aca="false">H13*D13</f>
        <v>72000000</v>
      </c>
      <c r="J13" s="28" t="n">
        <f aca="false">H13*E13</f>
        <v>33000000</v>
      </c>
      <c r="K13" s="28" t="n">
        <f aca="false">H13*F13</f>
        <v>3000000</v>
      </c>
      <c r="L13" s="28" t="n">
        <f aca="false">H13*G13</f>
        <v>36000000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66</v>
      </c>
      <c r="F14" s="24" t="n">
        <v>6</v>
      </c>
      <c r="G14" s="30" t="n">
        <f aca="false">F14+E14</f>
        <v>72</v>
      </c>
      <c r="H14" s="26" t="n">
        <v>1200000</v>
      </c>
      <c r="I14" s="28" t="n">
        <f aca="false">H14*D14</f>
        <v>172800000</v>
      </c>
      <c r="J14" s="28" t="n">
        <f aca="false">H14*E14</f>
        <v>79200000</v>
      </c>
      <c r="K14" s="28" t="n">
        <f aca="false">H14*F14</f>
        <v>7200000</v>
      </c>
      <c r="L14" s="28" t="n">
        <f aca="false">H14*G14</f>
        <v>86400000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11</v>
      </c>
      <c r="F15" s="24" t="n">
        <v>1</v>
      </c>
      <c r="G15" s="30" t="n">
        <f aca="false">F15+E15</f>
        <v>12</v>
      </c>
      <c r="H15" s="26" t="n">
        <v>3000000</v>
      </c>
      <c r="I15" s="28" t="n">
        <f aca="false">H15*D15</f>
        <v>39000000</v>
      </c>
      <c r="J15" s="28" t="n">
        <f aca="false">H15*E15</f>
        <v>33000000</v>
      </c>
      <c r="K15" s="28" t="n">
        <f aca="false">H15*F15</f>
        <v>3000000</v>
      </c>
      <c r="L15" s="28" t="n">
        <f aca="false">H15*G15</f>
        <v>36000000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235950000</v>
      </c>
      <c r="K16" s="27" t="n">
        <f aca="false">SUM(K11:K15)</f>
        <v>21450000</v>
      </c>
      <c r="L16" s="27" t="n">
        <f aca="false">SUM(L11:L15)</f>
        <v>257400000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22</v>
      </c>
      <c r="F18" s="25" t="n">
        <v>2</v>
      </c>
      <c r="G18" s="25" t="n">
        <f aca="false">F18+E18</f>
        <v>24</v>
      </c>
      <c r="H18" s="26" t="n">
        <v>950000</v>
      </c>
      <c r="I18" s="28" t="n">
        <f aca="false">H18*D18</f>
        <v>45600000</v>
      </c>
      <c r="J18" s="28" t="n">
        <f aca="false">H18*E18</f>
        <v>20900000</v>
      </c>
      <c r="K18" s="28" t="n">
        <f aca="false">H18*F18</f>
        <v>1900000</v>
      </c>
      <c r="L18" s="28" t="n">
        <f aca="false">H18*G18</f>
        <v>22800000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2.75</v>
      </c>
      <c r="F19" s="25" t="n">
        <v>0.25</v>
      </c>
      <c r="G19" s="25" t="n">
        <f aca="false">F19+E19</f>
        <v>3</v>
      </c>
      <c r="H19" s="26" t="n">
        <v>2400000</v>
      </c>
      <c r="I19" s="28" t="n">
        <f aca="false">H19*D19</f>
        <v>14400000</v>
      </c>
      <c r="J19" s="28" t="n">
        <f aca="false">H19*E19</f>
        <v>6600000</v>
      </c>
      <c r="K19" s="28" t="n">
        <f aca="false">H19*F19</f>
        <v>600000</v>
      </c>
      <c r="L19" s="28" t="n">
        <f aca="false">H19*G19</f>
        <v>7200000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27500000</v>
      </c>
      <c r="K20" s="28" t="n">
        <f aca="false">SUM(K18:K19)</f>
        <v>2500000</v>
      </c>
      <c r="L20" s="28" t="n">
        <f aca="false">SUM(L18:L19)</f>
        <v>30000000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11</v>
      </c>
      <c r="F22" s="25" t="n">
        <v>1</v>
      </c>
      <c r="G22" s="25" t="n">
        <f aca="false">F22+E22</f>
        <v>12</v>
      </c>
      <c r="H22" s="26" t="n">
        <v>150000</v>
      </c>
      <c r="I22" s="28" t="n">
        <f aca="false">H22*D22</f>
        <v>3600000</v>
      </c>
      <c r="J22" s="28" t="n">
        <f aca="false">H22*E22</f>
        <v>1650000</v>
      </c>
      <c r="K22" s="28" t="n">
        <f aca="false">H22*F22</f>
        <v>150000</v>
      </c>
      <c r="L22" s="28" t="n">
        <f aca="false">H22*G22</f>
        <v>1800000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3</v>
      </c>
      <c r="F23" s="25" t="n">
        <v>1</v>
      </c>
      <c r="G23" s="25" t="n">
        <f aca="false">F23+E23</f>
        <v>4</v>
      </c>
      <c r="H23" s="26" t="n">
        <v>200000</v>
      </c>
      <c r="I23" s="28" t="n">
        <f aca="false">H23*D23</f>
        <v>1600000</v>
      </c>
      <c r="J23" s="28" t="n">
        <f aca="false">H23*E23</f>
        <v>600000</v>
      </c>
      <c r="K23" s="28" t="n">
        <f aca="false">H23*F23</f>
        <v>200000</v>
      </c>
      <c r="L23" s="28" t="n">
        <f aca="false">H23*G23</f>
        <v>800000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2250000</v>
      </c>
      <c r="K25" s="28" t="n">
        <f aca="false">SUM(K22:K24)</f>
        <v>350000</v>
      </c>
      <c r="L25" s="28" t="n">
        <f aca="false">SUM(L22:L24)</f>
        <v>2600000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265700000</v>
      </c>
      <c r="K26" s="38" t="n">
        <f aca="false">K25+K20+K16</f>
        <v>24300000</v>
      </c>
      <c r="L26" s="38" t="n">
        <f aca="false">L25+L20+L16</f>
        <v>290000000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43375000</v>
      </c>
      <c r="K27" s="38" t="n">
        <f aca="false">-K26*0.25</f>
        <v>-6075000</v>
      </c>
      <c r="L27" s="38" t="n">
        <f aca="false">J27+K27</f>
        <v>37300000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309075000</v>
      </c>
      <c r="K28" s="38" t="n">
        <f aca="false">K26+K27</f>
        <v>18225000</v>
      </c>
      <c r="L28" s="38" t="n">
        <f aca="false">J28+K28</f>
        <v>327300000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55633500</v>
      </c>
      <c r="K29" s="38" t="n">
        <f aca="false">K28*18%</f>
        <v>3280500</v>
      </c>
      <c r="L29" s="38" t="n">
        <f aca="false">L28*18%</f>
        <v>58914000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364708500</v>
      </c>
      <c r="K30" s="38" t="n">
        <f aca="false">K28+K29</f>
        <v>21505500</v>
      </c>
      <c r="L30" s="38" t="n">
        <f aca="false">J30+K30</f>
        <v>386214000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62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2" man="true" max="65535" min="0"/>
  </col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70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71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12</v>
      </c>
      <c r="F11" s="24" t="n">
        <v>1</v>
      </c>
      <c r="G11" s="25" t="n">
        <f aca="false">F11+E11</f>
        <v>13</v>
      </c>
      <c r="H11" s="26" t="n">
        <v>5000000</v>
      </c>
      <c r="I11" s="28" t="n">
        <f aca="false">H11*D11</f>
        <v>120000000</v>
      </c>
      <c r="J11" s="28" t="n">
        <f aca="false">H11*E11</f>
        <v>60000000</v>
      </c>
      <c r="K11" s="28" t="n">
        <f aca="false">H11*F11</f>
        <v>5000000</v>
      </c>
      <c r="L11" s="28" t="n">
        <f aca="false">H11*G11</f>
        <v>65000000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12</v>
      </c>
      <c r="F12" s="24" t="n">
        <v>1</v>
      </c>
      <c r="G12" s="25" t="n">
        <f aca="false">F12+E12</f>
        <v>13</v>
      </c>
      <c r="H12" s="26" t="n">
        <v>3250000</v>
      </c>
      <c r="I12" s="28" t="n">
        <f aca="false">H12*D12</f>
        <v>78000000</v>
      </c>
      <c r="J12" s="28" t="n">
        <f aca="false">H12*E12</f>
        <v>39000000</v>
      </c>
      <c r="K12" s="28" t="n">
        <f aca="false">H12*F12</f>
        <v>3250000</v>
      </c>
      <c r="L12" s="28" t="n">
        <f aca="false">H12*G12</f>
        <v>42250000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12</v>
      </c>
      <c r="F13" s="24" t="n">
        <v>1</v>
      </c>
      <c r="G13" s="30" t="n">
        <f aca="false">F13+E13</f>
        <v>13</v>
      </c>
      <c r="H13" s="26" t="n">
        <v>3000000</v>
      </c>
      <c r="I13" s="28" t="n">
        <f aca="false">H13*D13</f>
        <v>72000000</v>
      </c>
      <c r="J13" s="28" t="n">
        <f aca="false">H13*E13</f>
        <v>36000000</v>
      </c>
      <c r="K13" s="28" t="n">
        <f aca="false">H13*F13</f>
        <v>3000000</v>
      </c>
      <c r="L13" s="28" t="n">
        <f aca="false">H13*G13</f>
        <v>39000000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72</v>
      </c>
      <c r="F14" s="24" t="n">
        <v>6</v>
      </c>
      <c r="G14" s="30" t="n">
        <f aca="false">F14+E14</f>
        <v>78</v>
      </c>
      <c r="H14" s="26" t="n">
        <v>1200000</v>
      </c>
      <c r="I14" s="28" t="n">
        <f aca="false">H14*D14</f>
        <v>172800000</v>
      </c>
      <c r="J14" s="28" t="n">
        <f aca="false">H14*E14</f>
        <v>86400000</v>
      </c>
      <c r="K14" s="28" t="n">
        <f aca="false">H14*F14</f>
        <v>7200000</v>
      </c>
      <c r="L14" s="28" t="n">
        <f aca="false">H14*G14</f>
        <v>93600000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12</v>
      </c>
      <c r="F15" s="24" t="n">
        <v>1</v>
      </c>
      <c r="G15" s="30" t="n">
        <f aca="false">F15+E15</f>
        <v>13</v>
      </c>
      <c r="H15" s="26" t="n">
        <v>3000000</v>
      </c>
      <c r="I15" s="28" t="n">
        <f aca="false">H15*D15</f>
        <v>39000000</v>
      </c>
      <c r="J15" s="28" t="n">
        <f aca="false">H15*E15</f>
        <v>36000000</v>
      </c>
      <c r="K15" s="28" t="n">
        <f aca="false">H15*F15</f>
        <v>3000000</v>
      </c>
      <c r="L15" s="28" t="n">
        <f aca="false">H15*G15</f>
        <v>39000000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257400000</v>
      </c>
      <c r="K16" s="27" t="n">
        <f aca="false">SUM(K11:K15)</f>
        <v>21450000</v>
      </c>
      <c r="L16" s="27" t="n">
        <f aca="false">SUM(L11:L15)</f>
        <v>278850000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24</v>
      </c>
      <c r="F18" s="25" t="n">
        <v>2</v>
      </c>
      <c r="G18" s="25" t="n">
        <f aca="false">F18+E18</f>
        <v>26</v>
      </c>
      <c r="H18" s="26" t="n">
        <v>950000</v>
      </c>
      <c r="I18" s="28" t="n">
        <f aca="false">H18*D18</f>
        <v>45600000</v>
      </c>
      <c r="J18" s="28" t="n">
        <f aca="false">H18*E18</f>
        <v>22800000</v>
      </c>
      <c r="K18" s="28" t="n">
        <f aca="false">H18*F18</f>
        <v>1900000</v>
      </c>
      <c r="L18" s="28" t="n">
        <f aca="false">H18*G18</f>
        <v>24700000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3</v>
      </c>
      <c r="F19" s="25" t="n">
        <v>0.25</v>
      </c>
      <c r="G19" s="25" t="n">
        <f aca="false">F19+E19</f>
        <v>3.25</v>
      </c>
      <c r="H19" s="26" t="n">
        <v>2400000</v>
      </c>
      <c r="I19" s="28" t="n">
        <f aca="false">H19*D19</f>
        <v>14400000</v>
      </c>
      <c r="J19" s="28" t="n">
        <f aca="false">H19*E19</f>
        <v>7200000</v>
      </c>
      <c r="K19" s="28" t="n">
        <f aca="false">H19*F19</f>
        <v>600000</v>
      </c>
      <c r="L19" s="28" t="n">
        <f aca="false">H19*G19</f>
        <v>7800000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30000000</v>
      </c>
      <c r="K20" s="28" t="n">
        <f aca="false">SUM(K18:K19)</f>
        <v>2500000</v>
      </c>
      <c r="L20" s="28" t="n">
        <f aca="false">SUM(L18:L19)</f>
        <v>32500000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12</v>
      </c>
      <c r="F22" s="25" t="n">
        <v>1</v>
      </c>
      <c r="G22" s="25" t="n">
        <f aca="false">F22+E22</f>
        <v>13</v>
      </c>
      <c r="H22" s="26" t="n">
        <v>150000</v>
      </c>
      <c r="I22" s="28" t="n">
        <f aca="false">H22*D22</f>
        <v>3600000</v>
      </c>
      <c r="J22" s="28" t="n">
        <f aca="false">H22*E22</f>
        <v>1800000</v>
      </c>
      <c r="K22" s="28" t="n">
        <f aca="false">H22*F22</f>
        <v>150000</v>
      </c>
      <c r="L22" s="28" t="n">
        <f aca="false">H22*G22</f>
        <v>1950000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4</v>
      </c>
      <c r="F23" s="25" t="n">
        <v>1</v>
      </c>
      <c r="G23" s="25" t="n">
        <f aca="false">F23+E23</f>
        <v>5</v>
      </c>
      <c r="H23" s="26" t="n">
        <v>200000</v>
      </c>
      <c r="I23" s="28" t="n">
        <f aca="false">H23*D23</f>
        <v>1600000</v>
      </c>
      <c r="J23" s="28" t="n">
        <f aca="false">H23*E23</f>
        <v>800000</v>
      </c>
      <c r="K23" s="28" t="n">
        <f aca="false">H23*F23</f>
        <v>200000</v>
      </c>
      <c r="L23" s="28" t="n">
        <f aca="false">H23*G23</f>
        <v>1000000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2600000</v>
      </c>
      <c r="K25" s="28" t="n">
        <f aca="false">SUM(K22:K24)</f>
        <v>350000</v>
      </c>
      <c r="L25" s="28" t="n">
        <f aca="false">SUM(L22:L24)</f>
        <v>2950000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290000000</v>
      </c>
      <c r="K26" s="38" t="n">
        <f aca="false">K25+K20+K16</f>
        <v>24300000</v>
      </c>
      <c r="L26" s="38" t="n">
        <f aca="false">L25+L20+L16</f>
        <v>314300000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37300000</v>
      </c>
      <c r="K27" s="38" t="n">
        <f aca="false">-K26*0.25</f>
        <v>-6075000</v>
      </c>
      <c r="L27" s="38" t="n">
        <f aca="false">J27+K27</f>
        <v>31225000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327300000</v>
      </c>
      <c r="K28" s="38" t="n">
        <f aca="false">K26+K27</f>
        <v>18225000</v>
      </c>
      <c r="L28" s="38" t="n">
        <f aca="false">J28+K28</f>
        <v>345525000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58914000</v>
      </c>
      <c r="K29" s="38" t="n">
        <f aca="false">K28*18%</f>
        <v>3280500</v>
      </c>
      <c r="L29" s="38" t="n">
        <f aca="false">L28*18%</f>
        <v>62194500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386214000</v>
      </c>
      <c r="K30" s="38" t="n">
        <f aca="false">K28+K29</f>
        <v>21505500</v>
      </c>
      <c r="L30" s="38" t="n">
        <f aca="false">J30+K30</f>
        <v>407719500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62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46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72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73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13</v>
      </c>
      <c r="F11" s="24" t="n">
        <v>1</v>
      </c>
      <c r="G11" s="25" t="n">
        <f aca="false">F11+E11</f>
        <v>14</v>
      </c>
      <c r="H11" s="26" t="n">
        <v>5000000</v>
      </c>
      <c r="I11" s="28" t="n">
        <f aca="false">H11*D11</f>
        <v>120000000</v>
      </c>
      <c r="J11" s="28" t="n">
        <f aca="false">H11*E11</f>
        <v>65000000</v>
      </c>
      <c r="K11" s="28" t="n">
        <f aca="false">H11*F11</f>
        <v>5000000</v>
      </c>
      <c r="L11" s="28" t="n">
        <f aca="false">H11*G11</f>
        <v>70000000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13</v>
      </c>
      <c r="F12" s="24" t="n">
        <v>1</v>
      </c>
      <c r="G12" s="25" t="n">
        <f aca="false">F12+E12</f>
        <v>14</v>
      </c>
      <c r="H12" s="26" t="n">
        <v>3250000</v>
      </c>
      <c r="I12" s="28" t="n">
        <f aca="false">H12*D12</f>
        <v>78000000</v>
      </c>
      <c r="J12" s="28" t="n">
        <f aca="false">H12*E12</f>
        <v>42250000</v>
      </c>
      <c r="K12" s="28" t="n">
        <f aca="false">H12*F12</f>
        <v>3250000</v>
      </c>
      <c r="L12" s="28" t="n">
        <f aca="false">H12*G12</f>
        <v>45500000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13</v>
      </c>
      <c r="F13" s="24" t="n">
        <v>1</v>
      </c>
      <c r="G13" s="30" t="n">
        <f aca="false">F13+E13</f>
        <v>14</v>
      </c>
      <c r="H13" s="26" t="n">
        <v>3000000</v>
      </c>
      <c r="I13" s="28" t="n">
        <f aca="false">H13*D13</f>
        <v>72000000</v>
      </c>
      <c r="J13" s="28" t="n">
        <f aca="false">H13*E13</f>
        <v>39000000</v>
      </c>
      <c r="K13" s="28" t="n">
        <f aca="false">H13*F13</f>
        <v>3000000</v>
      </c>
      <c r="L13" s="28" t="n">
        <f aca="false">H13*G13</f>
        <v>42000000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78</v>
      </c>
      <c r="F14" s="24" t="n">
        <v>6</v>
      </c>
      <c r="G14" s="30" t="n">
        <f aca="false">F14+E14</f>
        <v>84</v>
      </c>
      <c r="H14" s="26" t="n">
        <v>1200000</v>
      </c>
      <c r="I14" s="28" t="n">
        <f aca="false">H14*D14</f>
        <v>172800000</v>
      </c>
      <c r="J14" s="28" t="n">
        <f aca="false">H14*E14</f>
        <v>93600000</v>
      </c>
      <c r="K14" s="28" t="n">
        <f aca="false">H14*F14</f>
        <v>7200000</v>
      </c>
      <c r="L14" s="28" t="n">
        <f aca="false">H14*G14</f>
        <v>100800000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13</v>
      </c>
      <c r="F15" s="24" t="n">
        <v>0</v>
      </c>
      <c r="G15" s="30" t="n">
        <f aca="false">F15+E15</f>
        <v>13</v>
      </c>
      <c r="H15" s="26" t="n">
        <v>3000000</v>
      </c>
      <c r="I15" s="28" t="n">
        <f aca="false">H15*D15</f>
        <v>39000000</v>
      </c>
      <c r="J15" s="28" t="n">
        <f aca="false">H15*E15</f>
        <v>39000000</v>
      </c>
      <c r="K15" s="28" t="n">
        <f aca="false">H15*F15</f>
        <v>0</v>
      </c>
      <c r="L15" s="28" t="n">
        <f aca="false">H15*G15</f>
        <v>39000000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278850000</v>
      </c>
      <c r="K16" s="27" t="n">
        <f aca="false">SUM(K11:K15)</f>
        <v>18450000</v>
      </c>
      <c r="L16" s="27" t="n">
        <f aca="false">SUM(L11:L15)</f>
        <v>297300000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26</v>
      </c>
      <c r="F18" s="25" t="n">
        <v>2</v>
      </c>
      <c r="G18" s="25" t="n">
        <f aca="false">F18+E18</f>
        <v>28</v>
      </c>
      <c r="H18" s="26" t="n">
        <v>950000</v>
      </c>
      <c r="I18" s="28" t="n">
        <f aca="false">H18*D18</f>
        <v>45600000</v>
      </c>
      <c r="J18" s="28" t="n">
        <f aca="false">H18*E18</f>
        <v>24700000</v>
      </c>
      <c r="K18" s="28" t="n">
        <f aca="false">H18*F18</f>
        <v>1900000</v>
      </c>
      <c r="L18" s="28" t="n">
        <f aca="false">H18*G18</f>
        <v>26600000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3.25</v>
      </c>
      <c r="F19" s="25" t="n">
        <v>0.25</v>
      </c>
      <c r="G19" s="25" t="n">
        <f aca="false">F19+E19</f>
        <v>3.5</v>
      </c>
      <c r="H19" s="26" t="n">
        <v>2400000</v>
      </c>
      <c r="I19" s="28" t="n">
        <f aca="false">H19*D19</f>
        <v>14400000</v>
      </c>
      <c r="J19" s="28" t="n">
        <f aca="false">H19*E19</f>
        <v>7800000</v>
      </c>
      <c r="K19" s="28" t="n">
        <f aca="false">H19*F19</f>
        <v>600000</v>
      </c>
      <c r="L19" s="28" t="n">
        <f aca="false">H19*G19</f>
        <v>8400000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32500000</v>
      </c>
      <c r="K20" s="28" t="n">
        <f aca="false">SUM(K18:K19)</f>
        <v>2500000</v>
      </c>
      <c r="L20" s="28" t="n">
        <f aca="false">SUM(L18:L19)</f>
        <v>35000000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13</v>
      </c>
      <c r="F22" s="25" t="n">
        <v>1</v>
      </c>
      <c r="G22" s="25" t="n">
        <f aca="false">F22+E22</f>
        <v>14</v>
      </c>
      <c r="H22" s="26" t="n">
        <v>150000</v>
      </c>
      <c r="I22" s="28" t="n">
        <f aca="false">H22*D22</f>
        <v>3600000</v>
      </c>
      <c r="J22" s="28" t="n">
        <f aca="false">H22*E22</f>
        <v>1950000</v>
      </c>
      <c r="K22" s="28" t="n">
        <f aca="false">H22*F22</f>
        <v>150000</v>
      </c>
      <c r="L22" s="28" t="n">
        <f aca="false">H22*G22</f>
        <v>2100000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5</v>
      </c>
      <c r="F23" s="25" t="n">
        <v>0</v>
      </c>
      <c r="G23" s="25" t="n">
        <f aca="false">F23+E23</f>
        <v>5</v>
      </c>
      <c r="H23" s="26" t="n">
        <v>200000</v>
      </c>
      <c r="I23" s="28" t="n">
        <f aca="false">H23*D23</f>
        <v>1600000</v>
      </c>
      <c r="J23" s="28" t="n">
        <f aca="false">H23*E23</f>
        <v>1000000</v>
      </c>
      <c r="K23" s="28" t="n">
        <f aca="false">H23*F23</f>
        <v>0</v>
      </c>
      <c r="L23" s="28" t="n">
        <f aca="false">H23*G23</f>
        <v>1000000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2950000</v>
      </c>
      <c r="K25" s="28" t="n">
        <f aca="false">SUM(K22:K24)</f>
        <v>150000</v>
      </c>
      <c r="L25" s="28" t="n">
        <f aca="false">SUM(L22:L24)</f>
        <v>3100000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314300000</v>
      </c>
      <c r="K26" s="38" t="n">
        <f aca="false">K25+K20+K16</f>
        <v>21100000</v>
      </c>
      <c r="L26" s="38" t="n">
        <f aca="false">L25+L20+L16</f>
        <v>335400000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31225000</v>
      </c>
      <c r="K27" s="38" t="n">
        <f aca="false">-K26*0.25</f>
        <v>-5275000</v>
      </c>
      <c r="L27" s="38" t="n">
        <f aca="false">J27+K27</f>
        <v>25950000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345525000</v>
      </c>
      <c r="K28" s="38" t="n">
        <f aca="false">K26+K27</f>
        <v>15825000</v>
      </c>
      <c r="L28" s="38" t="n">
        <f aca="false">J28+K28</f>
        <v>361350000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62194500</v>
      </c>
      <c r="K29" s="38" t="n">
        <f aca="false">K28*18%</f>
        <v>2848500</v>
      </c>
      <c r="L29" s="38" t="n">
        <f aca="false">L28*18%</f>
        <v>65043000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407719500</v>
      </c>
      <c r="K30" s="38" t="n">
        <f aca="false">K28+K29</f>
        <v>18673500</v>
      </c>
      <c r="L30" s="38" t="n">
        <f aca="false">J30+K30</f>
        <v>426393000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74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2" man="true" max="65535" min="0"/>
  </col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75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76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14</v>
      </c>
      <c r="F11" s="24" t="n">
        <v>1</v>
      </c>
      <c r="G11" s="25" t="n">
        <f aca="false">F11+E11</f>
        <v>15</v>
      </c>
      <c r="H11" s="26" t="n">
        <v>5000000</v>
      </c>
      <c r="I11" s="28" t="n">
        <f aca="false">H11*D11</f>
        <v>120000000</v>
      </c>
      <c r="J11" s="28" t="n">
        <f aca="false">H11*E11</f>
        <v>70000000</v>
      </c>
      <c r="K11" s="28" t="n">
        <f aca="false">H11*F11</f>
        <v>5000000</v>
      </c>
      <c r="L11" s="28" t="n">
        <f aca="false">H11*G11</f>
        <v>75000000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14</v>
      </c>
      <c r="F12" s="24" t="n">
        <v>1</v>
      </c>
      <c r="G12" s="25" t="n">
        <f aca="false">F12+E12</f>
        <v>15</v>
      </c>
      <c r="H12" s="26" t="n">
        <v>3250000</v>
      </c>
      <c r="I12" s="28" t="n">
        <f aca="false">H12*D12</f>
        <v>78000000</v>
      </c>
      <c r="J12" s="28" t="n">
        <f aca="false">H12*E12</f>
        <v>45500000</v>
      </c>
      <c r="K12" s="28" t="n">
        <f aca="false">H12*F12</f>
        <v>3250000</v>
      </c>
      <c r="L12" s="28" t="n">
        <f aca="false">H12*G12</f>
        <v>48750000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14</v>
      </c>
      <c r="F13" s="24" t="n">
        <v>1</v>
      </c>
      <c r="G13" s="30" t="n">
        <f aca="false">F13+E13</f>
        <v>15</v>
      </c>
      <c r="H13" s="26" t="n">
        <v>3000000</v>
      </c>
      <c r="I13" s="28" t="n">
        <f aca="false">H13*D13</f>
        <v>72000000</v>
      </c>
      <c r="J13" s="28" t="n">
        <f aca="false">H13*E13</f>
        <v>42000000</v>
      </c>
      <c r="K13" s="28" t="n">
        <f aca="false">H13*F13</f>
        <v>3000000</v>
      </c>
      <c r="L13" s="28" t="n">
        <f aca="false">H13*G13</f>
        <v>45000000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84</v>
      </c>
      <c r="F14" s="24" t="n">
        <v>6</v>
      </c>
      <c r="G14" s="30" t="n">
        <f aca="false">F14+E14</f>
        <v>90</v>
      </c>
      <c r="H14" s="26" t="n">
        <v>1200000</v>
      </c>
      <c r="I14" s="28" t="n">
        <f aca="false">H14*D14</f>
        <v>172800000</v>
      </c>
      <c r="J14" s="28" t="n">
        <f aca="false">H14*E14</f>
        <v>100800000</v>
      </c>
      <c r="K14" s="28" t="n">
        <f aca="false">H14*F14</f>
        <v>7200000</v>
      </c>
      <c r="L14" s="28" t="n">
        <f aca="false">H14*G14</f>
        <v>108000000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13</v>
      </c>
      <c r="F15" s="24" t="n">
        <v>0</v>
      </c>
      <c r="G15" s="30" t="n">
        <f aca="false">F15+E15</f>
        <v>13</v>
      </c>
      <c r="H15" s="26" t="n">
        <v>3000000</v>
      </c>
      <c r="I15" s="28" t="n">
        <f aca="false">H15*D15</f>
        <v>39000000</v>
      </c>
      <c r="J15" s="28" t="n">
        <f aca="false">H15*E15</f>
        <v>39000000</v>
      </c>
      <c r="K15" s="28" t="n">
        <f aca="false">H15*F15</f>
        <v>0</v>
      </c>
      <c r="L15" s="28" t="n">
        <f aca="false">H15*G15</f>
        <v>39000000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297300000</v>
      </c>
      <c r="K16" s="27" t="n">
        <f aca="false">SUM(K11:K15)</f>
        <v>18450000</v>
      </c>
      <c r="L16" s="27" t="n">
        <f aca="false">SUM(L11:L15)</f>
        <v>315750000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28</v>
      </c>
      <c r="F18" s="25" t="n">
        <v>2</v>
      </c>
      <c r="G18" s="25" t="n">
        <f aca="false">F18+E18</f>
        <v>30</v>
      </c>
      <c r="H18" s="26" t="n">
        <v>950000</v>
      </c>
      <c r="I18" s="28" t="n">
        <f aca="false">H18*D18</f>
        <v>45600000</v>
      </c>
      <c r="J18" s="28" t="n">
        <f aca="false">H18*E18</f>
        <v>26600000</v>
      </c>
      <c r="K18" s="28" t="n">
        <f aca="false">H18*F18</f>
        <v>1900000</v>
      </c>
      <c r="L18" s="28" t="n">
        <f aca="false">H18*G18</f>
        <v>28500000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3.5</v>
      </c>
      <c r="F19" s="25" t="n">
        <v>0.25</v>
      </c>
      <c r="G19" s="25" t="n">
        <f aca="false">F19+E19</f>
        <v>3.75</v>
      </c>
      <c r="H19" s="26" t="n">
        <v>2400000</v>
      </c>
      <c r="I19" s="28" t="n">
        <f aca="false">H19*D19</f>
        <v>14400000</v>
      </c>
      <c r="J19" s="28" t="n">
        <f aca="false">H19*E19</f>
        <v>8400000</v>
      </c>
      <c r="K19" s="28" t="n">
        <f aca="false">H19*F19</f>
        <v>600000</v>
      </c>
      <c r="L19" s="28" t="n">
        <f aca="false">H19*G19</f>
        <v>9000000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35000000</v>
      </c>
      <c r="K20" s="28" t="n">
        <f aca="false">SUM(K18:K19)</f>
        <v>2500000</v>
      </c>
      <c r="L20" s="28" t="n">
        <f aca="false">SUM(L18:L19)</f>
        <v>37500000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14</v>
      </c>
      <c r="F22" s="25" t="n">
        <v>1</v>
      </c>
      <c r="G22" s="25" t="n">
        <f aca="false">F22+E22</f>
        <v>15</v>
      </c>
      <c r="H22" s="26" t="n">
        <v>150000</v>
      </c>
      <c r="I22" s="28" t="n">
        <f aca="false">H22*D22</f>
        <v>3600000</v>
      </c>
      <c r="J22" s="28" t="n">
        <f aca="false">H22*E22</f>
        <v>2100000</v>
      </c>
      <c r="K22" s="28" t="n">
        <f aca="false">H22*F22</f>
        <v>150000</v>
      </c>
      <c r="L22" s="28" t="n">
        <f aca="false">H22*G22</f>
        <v>2250000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5</v>
      </c>
      <c r="F23" s="25" t="n">
        <v>1</v>
      </c>
      <c r="G23" s="25" t="n">
        <f aca="false">F23+E23</f>
        <v>6</v>
      </c>
      <c r="H23" s="26" t="n">
        <v>200000</v>
      </c>
      <c r="I23" s="28" t="n">
        <f aca="false">H23*D23</f>
        <v>1600000</v>
      </c>
      <c r="J23" s="28" t="n">
        <f aca="false">H23*E23</f>
        <v>1000000</v>
      </c>
      <c r="K23" s="28" t="n">
        <f aca="false">H23*F23</f>
        <v>200000</v>
      </c>
      <c r="L23" s="28" t="n">
        <f aca="false">H23*G23</f>
        <v>1200000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3100000</v>
      </c>
      <c r="K25" s="28" t="n">
        <f aca="false">SUM(K22:K24)</f>
        <v>350000</v>
      </c>
      <c r="L25" s="28" t="n">
        <f aca="false">SUM(L22:L24)</f>
        <v>3450000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335400000</v>
      </c>
      <c r="K26" s="38" t="n">
        <f aca="false">K25+K20+K16</f>
        <v>21300000</v>
      </c>
      <c r="L26" s="38" t="n">
        <f aca="false">L25+L20+L16</f>
        <v>356700000</v>
      </c>
      <c r="M26" s="19"/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25950000</v>
      </c>
      <c r="K27" s="38" t="n">
        <f aca="false">-K26*0.25</f>
        <v>-5325000</v>
      </c>
      <c r="L27" s="38" t="n">
        <f aca="false">J27+K27</f>
        <v>20625000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361350000</v>
      </c>
      <c r="K28" s="38" t="n">
        <f aca="false">K26+K27</f>
        <v>15975000</v>
      </c>
      <c r="L28" s="38" t="n">
        <f aca="false">J28+K28</f>
        <v>377325000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65043000</v>
      </c>
      <c r="K29" s="38" t="n">
        <f aca="false">K28*18%</f>
        <v>2875500</v>
      </c>
      <c r="L29" s="38" t="n">
        <f aca="false">L28*18%</f>
        <v>67918500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426393000</v>
      </c>
      <c r="K30" s="38" t="n">
        <f aca="false">K28+K29</f>
        <v>18850500</v>
      </c>
      <c r="L30" s="38" t="n">
        <f aca="false">J30+K30</f>
        <v>445243500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77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3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N28" activeCellId="0" sqref="1:1048576"/>
    </sheetView>
  </sheetViews>
  <sheetFormatPr defaultColWidth="11.4296875" defaultRowHeight="1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62.42"/>
    <col collapsed="false" customWidth="false" hidden="false" outlineLevel="0" max="7" min="3" style="1" width="11.43"/>
    <col collapsed="false" customWidth="true" hidden="false" outlineLevel="0" max="8" min="8" style="1" width="12.57"/>
    <col collapsed="false" customWidth="true" hidden="false" outlineLevel="0" max="9" min="9" style="1" width="15.28"/>
    <col collapsed="false" customWidth="true" hidden="false" outlineLevel="0" max="10" min="10" style="2" width="15.28"/>
    <col collapsed="false" customWidth="true" hidden="false" outlineLevel="0" max="11" min="11" style="1" width="14.14"/>
    <col collapsed="false" customWidth="true" hidden="false" outlineLevel="0" max="12" min="12" style="1" width="15.28"/>
    <col collapsed="false" customWidth="false" hidden="false" outlineLevel="0" max="1024" min="13" style="1" width="11.43"/>
  </cols>
  <sheetData>
    <row r="1" customFormat="false" ht="15.7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</row>
    <row r="2" customFormat="false" ht="15.75" hidden="false" customHeight="fals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</row>
    <row r="3" customFormat="false" ht="18.75" hidden="false" customHeight="false" outlineLevel="0" collapsed="false">
      <c r="A3" s="6" t="s">
        <v>78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4"/>
      <c r="O3" s="4"/>
    </row>
    <row r="4" customFormat="false" ht="15" hidden="false" customHeight="false" outlineLevel="0" collapsed="false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4"/>
      <c r="N4" s="4"/>
      <c r="O4" s="4"/>
    </row>
    <row r="5" customFormat="false" ht="15" hidden="false" customHeight="false" outlineLevel="0" collapsed="false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8"/>
      <c r="M5" s="4"/>
      <c r="N5" s="4"/>
      <c r="O5" s="4"/>
    </row>
    <row r="6" customFormat="false" ht="15" hidden="false" customHeight="false" outlineLevel="0" collapsed="false">
      <c r="A6" s="7" t="s">
        <v>5</v>
      </c>
      <c r="B6" s="7"/>
      <c r="C6" s="7"/>
      <c r="D6" s="7"/>
      <c r="E6" s="7"/>
      <c r="F6" s="7"/>
      <c r="G6" s="7"/>
      <c r="H6" s="10"/>
      <c r="I6" s="11"/>
      <c r="J6" s="11"/>
      <c r="K6" s="11"/>
      <c r="L6" s="11"/>
      <c r="M6" s="4"/>
      <c r="N6" s="4"/>
      <c r="O6" s="4"/>
    </row>
    <row r="7" customFormat="false" ht="15" hidden="false" customHeight="false" outlineLevel="0" collapsed="false">
      <c r="A7" s="7" t="s">
        <v>6</v>
      </c>
      <c r="B7" s="7"/>
      <c r="C7" s="7"/>
      <c r="D7" s="7"/>
      <c r="E7" s="7"/>
      <c r="F7" s="7"/>
      <c r="G7" s="12"/>
      <c r="H7" s="4"/>
      <c r="I7" s="11" t="s">
        <v>79</v>
      </c>
      <c r="J7" s="11"/>
      <c r="K7" s="11"/>
      <c r="L7" s="11"/>
      <c r="M7" s="4"/>
      <c r="N7" s="4"/>
      <c r="O7" s="4"/>
    </row>
    <row r="8" customFormat="false" ht="15" hidden="false" customHeight="false" outlineLevel="0" collapsed="false">
      <c r="A8" s="13" t="s">
        <v>8</v>
      </c>
      <c r="B8" s="13" t="s">
        <v>9</v>
      </c>
      <c r="C8" s="13" t="s">
        <v>10</v>
      </c>
      <c r="D8" s="14" t="s">
        <v>11</v>
      </c>
      <c r="E8" s="14"/>
      <c r="F8" s="14"/>
      <c r="G8" s="14"/>
      <c r="H8" s="15" t="s">
        <v>12</v>
      </c>
      <c r="I8" s="13" t="s">
        <v>13</v>
      </c>
      <c r="J8" s="13"/>
      <c r="K8" s="13"/>
      <c r="L8" s="13"/>
      <c r="M8" s="4"/>
      <c r="N8" s="4"/>
      <c r="O8" s="4"/>
    </row>
    <row r="9" customFormat="false" ht="17.25" hidden="false" customHeight="true" outlineLevel="0" collapsed="false">
      <c r="A9" s="13"/>
      <c r="B9" s="13"/>
      <c r="C9" s="13"/>
      <c r="D9" s="16" t="s">
        <v>14</v>
      </c>
      <c r="E9" s="17" t="s">
        <v>15</v>
      </c>
      <c r="F9" s="17" t="s">
        <v>16</v>
      </c>
      <c r="G9" s="17" t="s">
        <v>17</v>
      </c>
      <c r="H9" s="15"/>
      <c r="I9" s="17" t="s">
        <v>14</v>
      </c>
      <c r="J9" s="18" t="s">
        <v>15</v>
      </c>
      <c r="K9" s="18" t="s">
        <v>16</v>
      </c>
      <c r="L9" s="18" t="s">
        <v>17</v>
      </c>
      <c r="M9" s="4"/>
      <c r="N9" s="4"/>
      <c r="O9" s="19"/>
    </row>
    <row r="10" customFormat="false" ht="15" hidden="false" customHeight="false" outlineLevel="0" collapsed="false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4"/>
      <c r="N10" s="4"/>
      <c r="O10" s="19"/>
    </row>
    <row r="11" customFormat="false" ht="15" hidden="false" customHeight="false" outlineLevel="0" collapsed="false">
      <c r="A11" s="20" t="n">
        <v>1</v>
      </c>
      <c r="B11" s="21" t="s">
        <v>19</v>
      </c>
      <c r="C11" s="20" t="s">
        <v>20</v>
      </c>
      <c r="D11" s="22" t="n">
        <v>24</v>
      </c>
      <c r="E11" s="24" t="n">
        <v>15</v>
      </c>
      <c r="F11" s="24" t="n">
        <v>1</v>
      </c>
      <c r="G11" s="25" t="n">
        <f aca="false">F11+E11</f>
        <v>16</v>
      </c>
      <c r="H11" s="26" t="n">
        <v>5000000</v>
      </c>
      <c r="I11" s="28" t="n">
        <f aca="false">H11*D11</f>
        <v>120000000</v>
      </c>
      <c r="J11" s="28" t="n">
        <f aca="false">H11*E11</f>
        <v>75000000</v>
      </c>
      <c r="K11" s="28" t="n">
        <f aca="false">H11*F11</f>
        <v>5000000</v>
      </c>
      <c r="L11" s="28" t="n">
        <f aca="false">H11*G11</f>
        <v>80000000</v>
      </c>
      <c r="M11" s="4"/>
      <c r="N11" s="4"/>
      <c r="O11" s="4"/>
    </row>
    <row r="12" customFormat="false" ht="15" hidden="false" customHeight="false" outlineLevel="0" collapsed="false">
      <c r="A12" s="20" t="n">
        <v>2</v>
      </c>
      <c r="B12" s="29" t="s">
        <v>21</v>
      </c>
      <c r="C12" s="20" t="s">
        <v>20</v>
      </c>
      <c r="D12" s="22" t="n">
        <v>24</v>
      </c>
      <c r="E12" s="24" t="n">
        <v>15</v>
      </c>
      <c r="F12" s="24" t="n">
        <v>1</v>
      </c>
      <c r="G12" s="25" t="n">
        <f aca="false">F12+E12</f>
        <v>16</v>
      </c>
      <c r="H12" s="26" t="n">
        <v>3250000</v>
      </c>
      <c r="I12" s="28" t="n">
        <f aca="false">H12*D12</f>
        <v>78000000</v>
      </c>
      <c r="J12" s="28" t="n">
        <f aca="false">H12*E12</f>
        <v>48750000</v>
      </c>
      <c r="K12" s="28" t="n">
        <f aca="false">H12*F12</f>
        <v>3250000</v>
      </c>
      <c r="L12" s="28" t="n">
        <f aca="false">H12*G12</f>
        <v>52000000</v>
      </c>
      <c r="M12" s="4"/>
      <c r="N12" s="4"/>
      <c r="O12" s="4"/>
    </row>
    <row r="13" customFormat="false" ht="15" hidden="false" customHeight="false" outlineLevel="0" collapsed="false">
      <c r="A13" s="20" t="n">
        <v>3</v>
      </c>
      <c r="B13" s="29" t="s">
        <v>22</v>
      </c>
      <c r="C13" s="20" t="s">
        <v>20</v>
      </c>
      <c r="D13" s="22" t="n">
        <v>24</v>
      </c>
      <c r="E13" s="24" t="n">
        <v>15</v>
      </c>
      <c r="F13" s="24" t="n">
        <v>1</v>
      </c>
      <c r="G13" s="30" t="n">
        <f aca="false">F13+E13</f>
        <v>16</v>
      </c>
      <c r="H13" s="26" t="n">
        <v>3000000</v>
      </c>
      <c r="I13" s="28" t="n">
        <f aca="false">H13*D13</f>
        <v>72000000</v>
      </c>
      <c r="J13" s="28" t="n">
        <f aca="false">H13*E13</f>
        <v>45000000</v>
      </c>
      <c r="K13" s="28" t="n">
        <f aca="false">H13*F13</f>
        <v>3000000</v>
      </c>
      <c r="L13" s="28" t="n">
        <f aca="false">H13*G13</f>
        <v>48000000</v>
      </c>
      <c r="M13" s="4"/>
      <c r="N13" s="4"/>
      <c r="O13" s="4"/>
    </row>
    <row r="14" customFormat="false" ht="15" hidden="false" customHeight="false" outlineLevel="0" collapsed="false">
      <c r="A14" s="20" t="n">
        <v>4</v>
      </c>
      <c r="B14" s="29" t="s">
        <v>23</v>
      </c>
      <c r="C14" s="20" t="s">
        <v>20</v>
      </c>
      <c r="D14" s="22" t="n">
        <v>144</v>
      </c>
      <c r="E14" s="24" t="n">
        <v>90</v>
      </c>
      <c r="F14" s="24" t="n">
        <v>6</v>
      </c>
      <c r="G14" s="30" t="n">
        <f aca="false">F14+E14</f>
        <v>96</v>
      </c>
      <c r="H14" s="26" t="n">
        <v>1200000</v>
      </c>
      <c r="I14" s="28" t="n">
        <f aca="false">H14*D14</f>
        <v>172800000</v>
      </c>
      <c r="J14" s="28" t="n">
        <f aca="false">H14*E14</f>
        <v>108000000</v>
      </c>
      <c r="K14" s="28" t="n">
        <f aca="false">H14*F14</f>
        <v>7200000</v>
      </c>
      <c r="L14" s="28" t="n">
        <f aca="false">H14*G14</f>
        <v>115200000</v>
      </c>
      <c r="M14" s="4"/>
      <c r="N14" s="4"/>
      <c r="O14" s="4"/>
    </row>
    <row r="15" customFormat="false" ht="15" hidden="false" customHeight="false" outlineLevel="0" collapsed="false">
      <c r="A15" s="20" t="n">
        <v>5</v>
      </c>
      <c r="B15" s="29" t="s">
        <v>24</v>
      </c>
      <c r="C15" s="20" t="s">
        <v>20</v>
      </c>
      <c r="D15" s="22" t="n">
        <v>13</v>
      </c>
      <c r="E15" s="24" t="n">
        <v>13</v>
      </c>
      <c r="F15" s="24" t="n">
        <v>0</v>
      </c>
      <c r="G15" s="30" t="n">
        <f aca="false">F15+E15</f>
        <v>13</v>
      </c>
      <c r="H15" s="26" t="n">
        <v>3000000</v>
      </c>
      <c r="I15" s="28" t="n">
        <f aca="false">H15*D15</f>
        <v>39000000</v>
      </c>
      <c r="J15" s="28" t="n">
        <f aca="false">H15*E15</f>
        <v>39000000</v>
      </c>
      <c r="K15" s="28" t="n">
        <f aca="false">H15*F15</f>
        <v>0</v>
      </c>
      <c r="L15" s="28" t="n">
        <f aca="false">H15*G15</f>
        <v>39000000</v>
      </c>
      <c r="M15" s="31"/>
      <c r="N15" s="4"/>
      <c r="O15" s="4"/>
    </row>
    <row r="16" customFormat="false" ht="15" hidden="false" customHeight="false" outlineLevel="0" collapsed="false">
      <c r="A16" s="20" t="s">
        <v>25</v>
      </c>
      <c r="B16" s="20"/>
      <c r="C16" s="20"/>
      <c r="D16" s="20"/>
      <c r="E16" s="20"/>
      <c r="F16" s="20"/>
      <c r="G16" s="20"/>
      <c r="H16" s="20"/>
      <c r="I16" s="28" t="n">
        <f aca="false">SUM(I11:I15)</f>
        <v>481800000</v>
      </c>
      <c r="J16" s="25" t="n">
        <f aca="false">SUM(J11:J15)</f>
        <v>315750000</v>
      </c>
      <c r="K16" s="27" t="n">
        <f aca="false">SUM(K11:K15)</f>
        <v>18450000</v>
      </c>
      <c r="L16" s="27" t="n">
        <f aca="false">SUM(L11:L15)</f>
        <v>334200000</v>
      </c>
      <c r="M16" s="31"/>
      <c r="N16" s="4"/>
      <c r="O16" s="4"/>
    </row>
    <row r="17" customFormat="false" ht="15" hidden="false" customHeight="false" outlineLevel="0" collapsed="false">
      <c r="A17" s="20"/>
      <c r="B17" s="32" t="s">
        <v>26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4"/>
      <c r="N17" s="4"/>
      <c r="O17" s="4"/>
    </row>
    <row r="18" customFormat="false" ht="24" hidden="false" customHeight="false" outlineLevel="0" collapsed="false">
      <c r="A18" s="20" t="n">
        <v>6</v>
      </c>
      <c r="B18" s="29" t="s">
        <v>27</v>
      </c>
      <c r="C18" s="20" t="s">
        <v>28</v>
      </c>
      <c r="D18" s="33" t="n">
        <v>48</v>
      </c>
      <c r="E18" s="25" t="n">
        <v>30</v>
      </c>
      <c r="F18" s="25" t="n">
        <v>2</v>
      </c>
      <c r="G18" s="25" t="n">
        <f aca="false">F18+E18</f>
        <v>32</v>
      </c>
      <c r="H18" s="26" t="n">
        <v>950000</v>
      </c>
      <c r="I18" s="28" t="n">
        <f aca="false">H18*D18</f>
        <v>45600000</v>
      </c>
      <c r="J18" s="28" t="n">
        <f aca="false">H18*E18</f>
        <v>28500000</v>
      </c>
      <c r="K18" s="28" t="n">
        <f aca="false">H18*F18</f>
        <v>1900000</v>
      </c>
      <c r="L18" s="28" t="n">
        <f aca="false">H18*G18</f>
        <v>30400000</v>
      </c>
      <c r="M18" s="4"/>
      <c r="N18" s="4"/>
      <c r="O18" s="4"/>
    </row>
    <row r="19" customFormat="false" ht="24" hidden="false" customHeight="false" outlineLevel="0" collapsed="false">
      <c r="A19" s="20" t="n">
        <v>7</v>
      </c>
      <c r="B19" s="29" t="s">
        <v>29</v>
      </c>
      <c r="C19" s="20" t="s">
        <v>30</v>
      </c>
      <c r="D19" s="33" t="n">
        <v>6</v>
      </c>
      <c r="E19" s="25" t="n">
        <v>3.75</v>
      </c>
      <c r="F19" s="25" t="n">
        <v>0.25</v>
      </c>
      <c r="G19" s="25" t="n">
        <f aca="false">F19+E19</f>
        <v>4</v>
      </c>
      <c r="H19" s="26" t="n">
        <v>2400000</v>
      </c>
      <c r="I19" s="28" t="n">
        <f aca="false">H19*D19</f>
        <v>14400000</v>
      </c>
      <c r="J19" s="28" t="n">
        <f aca="false">H19*E19</f>
        <v>9000000</v>
      </c>
      <c r="K19" s="28" t="n">
        <f aca="false">H19*F19</f>
        <v>600000</v>
      </c>
      <c r="L19" s="28" t="n">
        <f aca="false">H19*G19</f>
        <v>9600000</v>
      </c>
      <c r="M19" s="4"/>
      <c r="N19" s="4"/>
      <c r="O19" s="4"/>
    </row>
    <row r="20" customFormat="false" ht="15" hidden="false" customHeight="false" outlineLevel="0" collapsed="false">
      <c r="A20" s="20" t="s">
        <v>31</v>
      </c>
      <c r="B20" s="20"/>
      <c r="C20" s="20"/>
      <c r="D20" s="20"/>
      <c r="E20" s="20"/>
      <c r="F20" s="20"/>
      <c r="G20" s="20"/>
      <c r="H20" s="20"/>
      <c r="I20" s="28" t="n">
        <f aca="false">SUM(I18:I19)</f>
        <v>60000000</v>
      </c>
      <c r="J20" s="28" t="n">
        <f aca="false">SUM(J18:J19)</f>
        <v>37500000</v>
      </c>
      <c r="K20" s="28" t="n">
        <f aca="false">SUM(K18:K19)</f>
        <v>2500000</v>
      </c>
      <c r="L20" s="28" t="n">
        <f aca="false">SUM(L18:L19)</f>
        <v>40000000</v>
      </c>
      <c r="M20" s="31"/>
      <c r="N20" s="4"/>
      <c r="O20" s="4"/>
    </row>
    <row r="21" customFormat="false" ht="15" hidden="false" customHeight="false" outlineLevel="0" collapsed="false">
      <c r="A21" s="32" t="s">
        <v>32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4"/>
      <c r="N21" s="4"/>
      <c r="O21" s="4"/>
    </row>
    <row r="22" customFormat="false" ht="15" hidden="false" customHeight="false" outlineLevel="0" collapsed="false">
      <c r="A22" s="20" t="n">
        <v>8</v>
      </c>
      <c r="B22" s="34" t="s">
        <v>33</v>
      </c>
      <c r="C22" s="20" t="s">
        <v>30</v>
      </c>
      <c r="D22" s="33" t="n">
        <v>24</v>
      </c>
      <c r="E22" s="25" t="n">
        <v>15</v>
      </c>
      <c r="F22" s="25" t="n">
        <v>1</v>
      </c>
      <c r="G22" s="25" t="n">
        <f aca="false">F22+E22</f>
        <v>16</v>
      </c>
      <c r="H22" s="26" t="n">
        <v>150000</v>
      </c>
      <c r="I22" s="28" t="n">
        <f aca="false">H22*D22</f>
        <v>3600000</v>
      </c>
      <c r="J22" s="28" t="n">
        <f aca="false">H22*E22</f>
        <v>2250000</v>
      </c>
      <c r="K22" s="28" t="n">
        <f aca="false">H22*F22</f>
        <v>150000</v>
      </c>
      <c r="L22" s="28" t="n">
        <f aca="false">H22*G22</f>
        <v>2400000</v>
      </c>
      <c r="M22" s="19"/>
      <c r="N22" s="4"/>
      <c r="O22" s="4"/>
    </row>
    <row r="23" customFormat="false" ht="15" hidden="false" customHeight="false" outlineLevel="0" collapsed="false">
      <c r="A23" s="20" t="n">
        <v>9</v>
      </c>
      <c r="B23" s="34" t="s">
        <v>34</v>
      </c>
      <c r="C23" s="20" t="s">
        <v>30</v>
      </c>
      <c r="D23" s="33" t="n">
        <v>8</v>
      </c>
      <c r="E23" s="23" t="n">
        <v>6</v>
      </c>
      <c r="F23" s="25" t="n">
        <v>0</v>
      </c>
      <c r="G23" s="25" t="n">
        <f aca="false">F23+E23</f>
        <v>6</v>
      </c>
      <c r="H23" s="26" t="n">
        <v>200000</v>
      </c>
      <c r="I23" s="28" t="n">
        <f aca="false">H23*D23</f>
        <v>1600000</v>
      </c>
      <c r="J23" s="28" t="n">
        <f aca="false">H23*E23</f>
        <v>1200000</v>
      </c>
      <c r="K23" s="28" t="n">
        <f aca="false">H23*F23</f>
        <v>0</v>
      </c>
      <c r="L23" s="28" t="n">
        <f aca="false">H23*G23</f>
        <v>1200000</v>
      </c>
      <c r="M23" s="19"/>
      <c r="N23" s="4"/>
      <c r="O23" s="4"/>
    </row>
    <row r="24" customFormat="false" ht="15" hidden="false" customHeight="false" outlineLevel="0" collapsed="false">
      <c r="A24" s="20" t="n">
        <v>10</v>
      </c>
      <c r="B24" s="34" t="s">
        <v>35</v>
      </c>
      <c r="C24" s="20" t="s">
        <v>30</v>
      </c>
      <c r="D24" s="33" t="n">
        <v>1</v>
      </c>
      <c r="E24" s="23" t="n">
        <v>0</v>
      </c>
      <c r="F24" s="25" t="n">
        <v>0</v>
      </c>
      <c r="G24" s="25" t="n">
        <f aca="false">F24+E24</f>
        <v>0</v>
      </c>
      <c r="H24" s="26" t="n">
        <v>2000000</v>
      </c>
      <c r="I24" s="28" t="n">
        <f aca="false">H24*D24</f>
        <v>2000000</v>
      </c>
      <c r="J24" s="28" t="n">
        <f aca="false">H24*E24</f>
        <v>0</v>
      </c>
      <c r="K24" s="28" t="n">
        <f aca="false">H24*F24</f>
        <v>0</v>
      </c>
      <c r="L24" s="28" t="n">
        <f aca="false">H24*G24</f>
        <v>0</v>
      </c>
      <c r="M24" s="19"/>
      <c r="N24" s="4"/>
      <c r="O24" s="4"/>
    </row>
    <row r="25" customFormat="false" ht="15" hidden="false" customHeight="false" outlineLevel="0" collapsed="false">
      <c r="A25" s="20" t="s">
        <v>31</v>
      </c>
      <c r="B25" s="20"/>
      <c r="C25" s="20"/>
      <c r="D25" s="20"/>
      <c r="E25" s="20"/>
      <c r="F25" s="20"/>
      <c r="G25" s="20"/>
      <c r="H25" s="20"/>
      <c r="I25" s="28" t="n">
        <f aca="false">SUM(I22:I24)</f>
        <v>7200000</v>
      </c>
      <c r="J25" s="28" t="n">
        <f aca="false">SUM(J22:J24)</f>
        <v>3450000</v>
      </c>
      <c r="K25" s="28" t="n">
        <f aca="false">SUM(K22:K24)</f>
        <v>150000</v>
      </c>
      <c r="L25" s="28" t="n">
        <f aca="false">SUM(L22:L24)</f>
        <v>3600000</v>
      </c>
      <c r="M25" s="31"/>
      <c r="N25" s="4"/>
      <c r="O25" s="4"/>
    </row>
    <row r="26" customFormat="false" ht="15.75" hidden="false" customHeight="false" outlineLevel="0" collapsed="false">
      <c r="A26" s="36"/>
      <c r="B26" s="37" t="s">
        <v>36</v>
      </c>
      <c r="C26" s="37"/>
      <c r="D26" s="37"/>
      <c r="E26" s="37"/>
      <c r="F26" s="37"/>
      <c r="G26" s="37"/>
      <c r="H26" s="37"/>
      <c r="I26" s="38" t="n">
        <f aca="false">I25+I20+I16</f>
        <v>549000000</v>
      </c>
      <c r="J26" s="38" t="n">
        <f aca="false">J25+J20+J16</f>
        <v>356700000</v>
      </c>
      <c r="K26" s="38" t="n">
        <f aca="false">K25+K20+K16</f>
        <v>21100000</v>
      </c>
      <c r="L26" s="38" t="n">
        <f aca="false">L25+L20+L16</f>
        <v>377800000</v>
      </c>
      <c r="M26" s="53" t="n">
        <f aca="false">+L26/I26</f>
        <v>0.68816029143898</v>
      </c>
      <c r="N26" s="39"/>
      <c r="O26" s="40"/>
      <c r="P26" s="4"/>
      <c r="Q26" s="4"/>
    </row>
    <row r="27" customFormat="false" ht="15.75" hidden="false" customHeight="false" outlineLevel="0" collapsed="false">
      <c r="A27" s="41"/>
      <c r="B27" s="37" t="s">
        <v>37</v>
      </c>
      <c r="C27" s="37"/>
      <c r="D27" s="37"/>
      <c r="E27" s="37"/>
      <c r="F27" s="37"/>
      <c r="G27" s="37"/>
      <c r="H27" s="37"/>
      <c r="I27" s="38"/>
      <c r="J27" s="38" t="n">
        <v>20625000</v>
      </c>
      <c r="K27" s="38" t="n">
        <f aca="false">-K26*0.25</f>
        <v>-5275000</v>
      </c>
      <c r="L27" s="38" t="n">
        <f aca="false">J27+K27</f>
        <v>15350000</v>
      </c>
      <c r="M27" s="19"/>
      <c r="N27" s="39"/>
      <c r="O27" s="40"/>
      <c r="P27" s="4"/>
      <c r="Q27" s="4"/>
    </row>
    <row r="28" customFormat="false" ht="15.75" hidden="false" customHeight="false" outlineLevel="0" collapsed="false">
      <c r="A28" s="41"/>
      <c r="B28" s="37" t="s">
        <v>38</v>
      </c>
      <c r="C28" s="37"/>
      <c r="D28" s="37"/>
      <c r="E28" s="37"/>
      <c r="F28" s="37"/>
      <c r="G28" s="37"/>
      <c r="H28" s="37"/>
      <c r="I28" s="38"/>
      <c r="J28" s="38" t="n">
        <f aca="false">J26+J27</f>
        <v>377325000</v>
      </c>
      <c r="K28" s="38" t="n">
        <f aca="false">K26+K27</f>
        <v>15825000</v>
      </c>
      <c r="L28" s="38" t="n">
        <f aca="false">J28+K28</f>
        <v>393150000</v>
      </c>
      <c r="M28" s="19"/>
      <c r="N28" s="39"/>
      <c r="O28" s="40"/>
      <c r="P28" s="4"/>
      <c r="Q28" s="4"/>
    </row>
    <row r="29" customFormat="false" ht="15.75" hidden="false" customHeight="false" outlineLevel="0" collapsed="false">
      <c r="A29" s="41"/>
      <c r="B29" s="37" t="s">
        <v>39</v>
      </c>
      <c r="C29" s="37"/>
      <c r="D29" s="37"/>
      <c r="E29" s="37"/>
      <c r="F29" s="37"/>
      <c r="G29" s="37"/>
      <c r="H29" s="37"/>
      <c r="I29" s="38" t="n">
        <f aca="false">I26*18%</f>
        <v>98820000</v>
      </c>
      <c r="J29" s="38" t="n">
        <f aca="false">J28*18%</f>
        <v>67918500</v>
      </c>
      <c r="K29" s="38" t="n">
        <f aca="false">K28*18%</f>
        <v>2848500</v>
      </c>
      <c r="L29" s="38" t="n">
        <f aca="false">L28*18%</f>
        <v>70767000</v>
      </c>
      <c r="M29" s="4"/>
      <c r="N29" s="4"/>
      <c r="O29" s="4"/>
      <c r="P29" s="4"/>
      <c r="Q29" s="4"/>
    </row>
    <row r="30" customFormat="false" ht="15.75" hidden="false" customHeight="false" outlineLevel="0" collapsed="false">
      <c r="A30" s="41"/>
      <c r="B30" s="37" t="s">
        <v>40</v>
      </c>
      <c r="C30" s="37"/>
      <c r="D30" s="37"/>
      <c r="E30" s="37"/>
      <c r="F30" s="37"/>
      <c r="G30" s="37"/>
      <c r="H30" s="37"/>
      <c r="I30" s="38" t="n">
        <f aca="false">I29+I26</f>
        <v>647820000</v>
      </c>
      <c r="J30" s="38" t="n">
        <f aca="false">J28+J29</f>
        <v>445243500</v>
      </c>
      <c r="K30" s="38" t="n">
        <f aca="false">K28+K29</f>
        <v>18673500</v>
      </c>
      <c r="L30" s="38" t="n">
        <f aca="false">J30+K30</f>
        <v>463917000</v>
      </c>
      <c r="M30" s="19"/>
      <c r="N30" s="42"/>
      <c r="O30" s="4"/>
      <c r="P30" s="4"/>
      <c r="Q30" s="4"/>
    </row>
    <row r="31" customFormat="false" ht="15" hidden="false" customHeight="false" outlineLevel="0" collapsed="false">
      <c r="A31" s="43" t="s">
        <v>41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"/>
      <c r="N31" s="4"/>
      <c r="O31" s="4"/>
      <c r="P31" s="4"/>
      <c r="Q31" s="4"/>
    </row>
    <row r="32" customFormat="false" ht="15" hidden="false" customHeight="false" outlineLevel="0" collapsed="false">
      <c r="A32" s="43" t="s">
        <v>74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"/>
      <c r="N32" s="4"/>
      <c r="O32" s="4"/>
      <c r="P32" s="4"/>
      <c r="Q32" s="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"/>
      <c r="N33" s="4"/>
      <c r="O33" s="4"/>
      <c r="P33" s="4"/>
      <c r="Q33" s="4"/>
    </row>
    <row r="34" customFormat="false" ht="15" hidden="false" customHeight="false" outlineLevel="0" collapsed="false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"/>
      <c r="N34" s="4"/>
    </row>
    <row r="35" customFormat="false" ht="15.75" hidden="false" customHeight="false" outlineLevel="0" collapsed="false">
      <c r="B35" s="46"/>
      <c r="C35" s="47"/>
      <c r="D35" s="48"/>
      <c r="E35" s="49"/>
      <c r="F35" s="49"/>
      <c r="G35" s="49"/>
      <c r="H35" s="10"/>
      <c r="I35" s="50"/>
      <c r="J35" s="50"/>
      <c r="K35" s="50"/>
      <c r="L35" s="50"/>
    </row>
    <row r="36" customFormat="false" ht="15" hidden="false" customHeight="false" outlineLevel="0" collapsed="false">
      <c r="B36" s="4"/>
      <c r="C36" s="4"/>
      <c r="D36" s="4"/>
      <c r="E36" s="51"/>
      <c r="F36" s="51"/>
      <c r="G36" s="51"/>
      <c r="H36" s="4"/>
      <c r="I36" s="4"/>
      <c r="J36" s="52"/>
      <c r="K36" s="4"/>
      <c r="L36" s="4"/>
    </row>
    <row r="37" customFormat="false" ht="15" hidden="false" customHeight="false" outlineLevel="0" collapsed="false">
      <c r="B37" s="4"/>
      <c r="C37" s="4"/>
      <c r="D37" s="4"/>
      <c r="E37" s="51"/>
      <c r="F37" s="51"/>
      <c r="G37" s="51"/>
      <c r="H37" s="4"/>
      <c r="I37" s="4"/>
      <c r="J37" s="52"/>
      <c r="K37" s="4"/>
      <c r="L37" s="4"/>
    </row>
    <row r="38" customFormat="false" ht="15" hidden="false" customHeight="false" outlineLevel="0" collapsed="false">
      <c r="B38" s="4"/>
      <c r="C38" s="4"/>
      <c r="D38" s="4"/>
      <c r="E38" s="51"/>
      <c r="F38" s="51"/>
      <c r="G38" s="51"/>
      <c r="H38" s="4"/>
      <c r="I38" s="4"/>
      <c r="J38" s="52"/>
      <c r="K38" s="4"/>
      <c r="L38" s="4"/>
    </row>
    <row r="39" customFormat="false" ht="15" hidden="false" customHeight="false" outlineLevel="0" collapsed="false">
      <c r="B39" s="4"/>
      <c r="C39" s="4"/>
      <c r="D39" s="4"/>
      <c r="E39" s="51"/>
      <c r="F39" s="51"/>
      <c r="G39" s="51"/>
      <c r="H39" s="4"/>
      <c r="I39" s="4"/>
      <c r="J39" s="52"/>
      <c r="K39" s="4"/>
      <c r="L39" s="4"/>
    </row>
    <row r="40" customFormat="false" ht="15" hidden="false" customHeight="false" outlineLevel="0" collapsed="false">
      <c r="B40" s="4"/>
      <c r="C40" s="4"/>
      <c r="D40" s="4"/>
      <c r="E40" s="51"/>
      <c r="F40" s="51"/>
      <c r="G40" s="51"/>
      <c r="H40" s="4"/>
      <c r="I40" s="4"/>
      <c r="J40" s="52"/>
      <c r="K40" s="4"/>
      <c r="L40" s="4"/>
    </row>
    <row r="41" customFormat="false" ht="15" hidden="false" customHeight="false" outlineLevel="0" collapsed="false">
      <c r="B41" s="4"/>
      <c r="C41" s="4"/>
      <c r="D41" s="4"/>
      <c r="E41" s="51"/>
      <c r="F41" s="51"/>
      <c r="G41" s="51"/>
      <c r="H41" s="4"/>
      <c r="I41" s="4"/>
      <c r="J41" s="52"/>
      <c r="K41" s="4"/>
      <c r="L41" s="4"/>
    </row>
    <row r="42" customFormat="false" ht="15" hidden="false" customHeight="false" outlineLevel="0" collapsed="false">
      <c r="B42" s="4"/>
      <c r="C42" s="4"/>
      <c r="D42" s="4"/>
      <c r="E42" s="51"/>
      <c r="F42" s="51"/>
      <c r="G42" s="51"/>
      <c r="H42" s="4"/>
      <c r="I42" s="4"/>
      <c r="J42" s="52"/>
      <c r="K42" s="4"/>
      <c r="L42" s="4"/>
    </row>
    <row r="43" customFormat="false" ht="15" hidden="false" customHeight="false" outlineLevel="0" collapsed="false">
      <c r="B43" s="4"/>
      <c r="C43" s="4"/>
      <c r="D43" s="4"/>
      <c r="E43" s="51"/>
      <c r="F43" s="51"/>
      <c r="G43" s="51"/>
      <c r="H43" s="4"/>
      <c r="I43" s="4"/>
      <c r="J43" s="52"/>
      <c r="K43" s="4"/>
      <c r="L43" s="4"/>
    </row>
  </sheetData>
  <mergeCells count="27">
    <mergeCell ref="A1:L1"/>
    <mergeCell ref="A2:L2"/>
    <mergeCell ref="A3:L3"/>
    <mergeCell ref="A4:K4"/>
    <mergeCell ref="A6:G6"/>
    <mergeCell ref="I6:L6"/>
    <mergeCell ref="A7:F7"/>
    <mergeCell ref="I7:L7"/>
    <mergeCell ref="A8:A9"/>
    <mergeCell ref="B8:B9"/>
    <mergeCell ref="C8:C9"/>
    <mergeCell ref="D8:G8"/>
    <mergeCell ref="H8:H9"/>
    <mergeCell ref="I8:L8"/>
    <mergeCell ref="A10:L10"/>
    <mergeCell ref="A16:H16"/>
    <mergeCell ref="B17:L17"/>
    <mergeCell ref="A20:H20"/>
    <mergeCell ref="A21:L21"/>
    <mergeCell ref="A25:H25"/>
    <mergeCell ref="B26:H26"/>
    <mergeCell ref="B27:H27"/>
    <mergeCell ref="B28:H28"/>
    <mergeCell ref="B29:H29"/>
    <mergeCell ref="B30:H30"/>
    <mergeCell ref="A31:L31"/>
    <mergeCell ref="A32:L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F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" activeCellId="0" sqref="1:1048576"/>
    </sheetView>
  </sheetViews>
  <sheetFormatPr defaultColWidth="11.4296875" defaultRowHeight="16.5" zeroHeight="false" outlineLevelRow="0" outlineLevelCol="0"/>
  <cols>
    <col collapsed="false" customWidth="false" hidden="false" outlineLevel="0" max="1" min="1" style="54" width="11.43"/>
    <col collapsed="false" customWidth="true" hidden="false" outlineLevel="0" max="2" min="2" style="55" width="18.14"/>
    <col collapsed="false" customWidth="true" hidden="false" outlineLevel="0" max="3" min="3" style="54" width="18.43"/>
    <col collapsed="false" customWidth="true" hidden="false" outlineLevel="0" max="4" min="4" style="54" width="23.57"/>
    <col collapsed="false" customWidth="true" hidden="false" outlineLevel="0" max="5" min="5" style="54" width="16"/>
    <col collapsed="false" customWidth="true" hidden="false" outlineLevel="0" max="6" min="6" style="54" width="13.14"/>
    <col collapsed="false" customWidth="false" hidden="false" outlineLevel="0" max="1024" min="7" style="54" width="11.43"/>
  </cols>
  <sheetData>
    <row r="3" s="56" customFormat="true" ht="33.75" hidden="false" customHeight="true" outlineLevel="0" collapsed="false">
      <c r="B3" s="57" t="s">
        <v>80</v>
      </c>
      <c r="C3" s="57" t="s">
        <v>81</v>
      </c>
      <c r="D3" s="57" t="s">
        <v>82</v>
      </c>
      <c r="E3" s="57" t="s">
        <v>83</v>
      </c>
      <c r="F3" s="57" t="s">
        <v>84</v>
      </c>
    </row>
    <row r="4" customFormat="false" ht="22.5" hidden="false" customHeight="true" outlineLevel="0" collapsed="false">
      <c r="B4" s="58" t="s">
        <v>85</v>
      </c>
      <c r="C4" s="59" t="n">
        <v>549000000</v>
      </c>
      <c r="D4" s="59" t="n">
        <v>377800000</v>
      </c>
      <c r="E4" s="59" t="n">
        <f aca="false">C4-D4</f>
        <v>171200000</v>
      </c>
      <c r="F4" s="60" t="n">
        <f aca="false">D4/C4</f>
        <v>0.68816029143898</v>
      </c>
    </row>
    <row r="5" customFormat="false" ht="22.5" hidden="false" customHeight="true" outlineLevel="0" collapsed="false">
      <c r="B5" s="58" t="s">
        <v>86</v>
      </c>
      <c r="C5" s="59" t="n">
        <v>333000000</v>
      </c>
      <c r="D5" s="59" t="n">
        <v>233640000</v>
      </c>
      <c r="E5" s="59" t="n">
        <f aca="false">C5-D5</f>
        <v>99360000</v>
      </c>
      <c r="F5" s="60" t="n">
        <f aca="false">D5/C5</f>
        <v>0.701621621621622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HP</dc:creator>
  <dc:description/>
  <dc:language>fr-FR</dc:language>
  <cp:lastModifiedBy>Odette OUENSOU</cp:lastModifiedBy>
  <cp:lastPrinted>2025-05-20T15:52:45Z</cp:lastPrinted>
  <dcterms:modified xsi:type="dcterms:W3CDTF">2025-08-12T16:03:19Z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