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5\RELEVES+CAISSES\"/>
    </mc:Choice>
  </mc:AlternateContent>
  <xr:revisionPtr revIDLastSave="0" documentId="13_ncr:1_{09D4F0F4-DF7E-49A2-9022-9E21AFAC16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AISSE" sheetId="1" r:id="rId1"/>
    <sheet name="RELEVE DEPENSES" sheetId="2" r:id="rId2"/>
    <sheet name="REMBOURESEMENT" sheetId="3" r:id="rId3"/>
    <sheet name="DETAILLE DEPLACEMENT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5" l="1"/>
  <c r="D23" i="3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D27" i="2"/>
  <c r="A20" i="2"/>
  <c r="A21" i="2" s="1"/>
  <c r="A22" i="2" s="1"/>
  <c r="A23" i="2" s="1"/>
  <c r="A24" i="2" s="1"/>
  <c r="A25" i="2" s="1"/>
  <c r="A26" i="2" s="1"/>
  <c r="A19" i="2"/>
  <c r="A7" i="2"/>
  <c r="A8" i="2" s="1"/>
  <c r="A9" i="2" s="1"/>
  <c r="A10" i="2" s="1"/>
  <c r="A11" i="2" s="1"/>
  <c r="A12" i="2" s="1"/>
  <c r="A13" i="2" s="1"/>
  <c r="A14" i="2" s="1"/>
  <c r="A15" i="2" s="1"/>
  <c r="A16" i="2" s="1"/>
  <c r="G29" i="1"/>
  <c r="E29" i="1"/>
  <c r="C6" i="1"/>
  <c r="H6" i="1" s="1"/>
  <c r="H7" i="1" s="1"/>
  <c r="H8" i="1" s="1"/>
  <c r="H9" i="1" s="1"/>
  <c r="H10" i="1" s="1"/>
  <c r="H11" i="1" s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E33" i="1" l="1"/>
  <c r="H33" i="1"/>
</calcChain>
</file>

<file path=xl/sharedStrings.xml><?xml version="1.0" encoding="utf-8"?>
<sst xmlns="http://schemas.openxmlformats.org/spreadsheetml/2006/main" count="143" uniqueCount="56">
  <si>
    <t>Fiche de tenue de caisse mars  2025</t>
  </si>
  <si>
    <t>Numéro du
 chèque</t>
  </si>
  <si>
    <t>Date du report
 du solde</t>
  </si>
  <si>
    <t>Report du
 solde</t>
  </si>
  <si>
    <t>Date</t>
  </si>
  <si>
    <t xml:space="preserve">Montant du cheque ou
 encaissement </t>
  </si>
  <si>
    <t>Désignation de
 la dépense</t>
  </si>
  <si>
    <t>Montant de
 la dépense</t>
  </si>
  <si>
    <t>Solde</t>
  </si>
  <si>
    <t>Observation</t>
  </si>
  <si>
    <t>Factures</t>
  </si>
  <si>
    <t>REPORT</t>
  </si>
  <si>
    <t>REGLEMENT EN ESPECES,</t>
  </si>
  <si>
    <t>FORFAIT AGENT D'ENTRETIEN</t>
  </si>
  <si>
    <t xml:space="preserve"> FRAIS ENVOIE DOCUMENTS A MADAGASCAR (DHL)</t>
  </si>
  <si>
    <t xml:space="preserve">CREDIT DE COMMUNICATION BIENVENUE </t>
  </si>
  <si>
    <t>REABONNEMENT CANALBOX CEO</t>
  </si>
  <si>
    <t>ACHAT CASH PAWER CEO</t>
  </si>
  <si>
    <t>ENTRETIEN 02 CLIMATISEURS ( ACHAT DE GAZ 01 KG +ENTRETIEN)</t>
  </si>
  <si>
    <t>ACHAT DE PINCES CEO</t>
  </si>
  <si>
    <t>ACHAT DE BALAIE A SERPIERE CEO</t>
  </si>
  <si>
    <t>FRAIS ENTRETIEN CHAMBRE SALON CUISINE ET ESPACE, LAVAGE DRAP CEO</t>
  </si>
  <si>
    <t>REABONNEMENT CANALBOX MARS 2025 NETBYUS</t>
  </si>
  <si>
    <t>REGLEMENT FACTURE CEET JANVIER 2025</t>
  </si>
  <si>
    <t>APPRO CAISSE</t>
  </si>
  <si>
    <t>SALAIRE NBU TOGO FÉVRIER 2025</t>
  </si>
  <si>
    <t>NOTES DE FRAIS +CNSS M. MATTHIEU FÉVRIER 2025</t>
  </si>
  <si>
    <t>LOYER RAFIOU MARS AVRIL MAI 2025</t>
  </si>
  <si>
    <t>FRAIS ENTRETIEN CHAMBRE SALON CUISINE ET ESPACE CEO</t>
  </si>
  <si>
    <t>CREDIT DE COMMUNICATION CEO</t>
  </si>
  <si>
    <t>REMBOURSEMENT CEO FACTURE PEAGES ET CARBURANT</t>
  </si>
  <si>
    <t xml:space="preserve">FRAIS LAVAGE VEHICULE CEO BM 9909 </t>
  </si>
  <si>
    <t xml:space="preserve"> PHOTOGRAPHIE BELLVUE  (IMPRESSION PASSEPORT CEO)</t>
  </si>
  <si>
    <t xml:space="preserve">ACHAT CASH PAWER CEO </t>
  </si>
  <si>
    <t>DEPLACEMENT BIENVENUE MARS 2025</t>
  </si>
  <si>
    <t>SOLDE 31/03/2025</t>
  </si>
  <si>
    <t>RELEVE DEPENSES NBU TOGO MARS  2025</t>
  </si>
  <si>
    <t>DÉCADE DU 1er AU 31 MARS 2025</t>
  </si>
  <si>
    <t>ARRÊTE LE 31/03/2025      N°3/2025</t>
  </si>
  <si>
    <t>N° D'ordre</t>
  </si>
  <si>
    <t>DATE</t>
  </si>
  <si>
    <t>DESIGNATION</t>
  </si>
  <si>
    <t>MONTANT</t>
  </si>
  <si>
    <t>12'13'14'15'16</t>
  </si>
  <si>
    <t>REMBOURSEMENT M.RICARDO MARS 2025</t>
  </si>
  <si>
    <t>N°</t>
  </si>
  <si>
    <t>PEAGE</t>
  </si>
  <si>
    <t>ESSENCE</t>
  </si>
  <si>
    <t>TOTAL</t>
  </si>
  <si>
    <t>DETAILLE DEPLACEMENT MARS 2025</t>
  </si>
  <si>
    <t>DEPLACEMENT ACHAT CANAL BOX+ CASH PAWER+ ENTRETIEN CEO</t>
  </si>
  <si>
    <t>DEPLACEMENT CANAL BOX NETBYUS</t>
  </si>
  <si>
    <t>DEPLACEMENT RETRAIT ORABANK ET DEPOT CHEQUE CERTIFIE</t>
  </si>
  <si>
    <t>RETRAIT CHEQUE CERTIFIE OTR ORABANK</t>
  </si>
  <si>
    <t>DEPLACEMENT  SECOND ENTRETIEN CEO</t>
  </si>
  <si>
    <t>DEPLACEMENT OUVERTURE DE COMPTE CEO ORABANK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</si>
</sst>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sz val="9"/>
      <color rgb="FFC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C00000"/>
      <name val="Times New Roman"/>
      <family val="1"/>
    </font>
    <font>
      <b/>
      <sz val="10"/>
      <color rgb="FF00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9"/>
      <name val="Times New Roman"/>
      <family val="1"/>
    </font>
    <font>
      <sz val="11"/>
      <name val="Calibri"/>
      <family val="2"/>
      <scheme val="minor"/>
    </font>
    <font>
      <sz val="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70AD47"/>
        <bgColor rgb="FF70AD47"/>
      </patternFill>
    </fill>
    <fill>
      <patternFill patternType="solid">
        <fgColor rgb="FFFF0000"/>
        <bgColor rgb="FFFF0000"/>
      </patternFill>
    </fill>
    <fill>
      <patternFill patternType="solid">
        <fgColor theme="4"/>
        <bgColor rgb="FFFF0000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0" borderId="1" xfId="0" applyFont="1" applyBorder="1"/>
    <xf numFmtId="15" fontId="3" fillId="0" borderId="1" xfId="0" applyNumberFormat="1" applyFont="1" applyBorder="1" applyAlignment="1">
      <alignment horizontal="center"/>
    </xf>
    <xf numFmtId="164" fontId="5" fillId="0" borderId="3" xfId="1" applyNumberFormat="1" applyFont="1" applyBorder="1"/>
    <xf numFmtId="15" fontId="3" fillId="0" borderId="1" xfId="0" applyNumberFormat="1" applyFont="1" applyBorder="1"/>
    <xf numFmtId="0" fontId="3" fillId="0" borderId="4" xfId="0" applyFont="1" applyBorder="1"/>
    <xf numFmtId="165" fontId="3" fillId="0" borderId="5" xfId="1" applyNumberFormat="1" applyFont="1" applyBorder="1"/>
    <xf numFmtId="0" fontId="3" fillId="0" borderId="5" xfId="0" applyFont="1" applyBorder="1"/>
    <xf numFmtId="164" fontId="0" fillId="0" borderId="0" xfId="0" applyNumberFormat="1"/>
    <xf numFmtId="164" fontId="3" fillId="0" borderId="5" xfId="1" applyNumberFormat="1" applyFont="1" applyBorder="1"/>
    <xf numFmtId="0" fontId="3" fillId="0" borderId="6" xfId="0" applyFont="1" applyBorder="1"/>
    <xf numFmtId="165" fontId="3" fillId="0" borderId="7" xfId="1" applyNumberFormat="1" applyFont="1" applyBorder="1"/>
    <xf numFmtId="164" fontId="3" fillId="0" borderId="8" xfId="1" applyNumberFormat="1" applyFont="1" applyBorder="1"/>
    <xf numFmtId="0" fontId="3" fillId="0" borderId="5" xfId="0" applyFont="1" applyBorder="1" applyAlignment="1">
      <alignment horizontal="center"/>
    </xf>
    <xf numFmtId="164" fontId="5" fillId="0" borderId="5" xfId="0" applyNumberFormat="1" applyFont="1" applyBorder="1"/>
    <xf numFmtId="0" fontId="3" fillId="4" borderId="9" xfId="0" applyFont="1" applyFill="1" applyBorder="1"/>
    <xf numFmtId="164" fontId="3" fillId="4" borderId="10" xfId="0" applyNumberFormat="1" applyFont="1" applyFill="1" applyBorder="1"/>
    <xf numFmtId="165" fontId="2" fillId="0" borderId="0" xfId="1" applyNumberFormat="1" applyFont="1" applyBorder="1"/>
    <xf numFmtId="165" fontId="0" fillId="0" borderId="0" xfId="0" applyNumberFormat="1"/>
    <xf numFmtId="43" fontId="3" fillId="0" borderId="0" xfId="1" applyFont="1"/>
    <xf numFmtId="0" fontId="5" fillId="0" borderId="5" xfId="0" applyFont="1" applyBorder="1"/>
    <xf numFmtId="165" fontId="3" fillId="0" borderId="0" xfId="1" applyNumberFormat="1" applyFont="1"/>
    <xf numFmtId="164" fontId="6" fillId="0" borderId="0" xfId="0" applyNumberFormat="1" applyFont="1"/>
    <xf numFmtId="43" fontId="5" fillId="0" borderId="0" xfId="1" applyFont="1"/>
    <xf numFmtId="0" fontId="7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5" xfId="0" applyBorder="1"/>
    <xf numFmtId="0" fontId="3" fillId="0" borderId="11" xfId="0" applyFont="1" applyBorder="1" applyAlignment="1">
      <alignment horizontal="center"/>
    </xf>
    <xf numFmtId="0" fontId="3" fillId="5" borderId="9" xfId="0" applyFont="1" applyFill="1" applyBorder="1"/>
    <xf numFmtId="164" fontId="5" fillId="5" borderId="10" xfId="0" applyNumberFormat="1" applyFont="1" applyFill="1" applyBorder="1"/>
    <xf numFmtId="0" fontId="2" fillId="7" borderId="5" xfId="0" applyFont="1" applyFill="1" applyBorder="1" applyAlignment="1">
      <alignment horizontal="center"/>
    </xf>
    <xf numFmtId="14" fontId="0" fillId="0" borderId="5" xfId="0" applyNumberFormat="1" applyBorder="1"/>
    <xf numFmtId="0" fontId="9" fillId="8" borderId="5" xfId="0" applyFont="1" applyFill="1" applyBorder="1"/>
    <xf numFmtId="0" fontId="11" fillId="0" borderId="0" xfId="0" applyFont="1"/>
    <xf numFmtId="15" fontId="12" fillId="0" borderId="1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7" xfId="1" applyNumberFormat="1" applyFont="1" applyBorder="1"/>
    <xf numFmtId="15" fontId="12" fillId="0" borderId="2" xfId="0" applyNumberFormat="1" applyFont="1" applyBorder="1" applyAlignment="1">
      <alignment horizontal="center"/>
    </xf>
    <xf numFmtId="0" fontId="12" fillId="0" borderId="14" xfId="0" applyFont="1" applyBorder="1"/>
    <xf numFmtId="164" fontId="10" fillId="9" borderId="5" xfId="0" applyNumberFormat="1" applyFont="1" applyFill="1" applyBorder="1"/>
    <xf numFmtId="0" fontId="12" fillId="0" borderId="0" xfId="0" applyFont="1"/>
    <xf numFmtId="0" fontId="4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8" borderId="13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10" fillId="6" borderId="0" xfId="0" applyFont="1" applyFill="1" applyAlignment="1">
      <alignment horizontal="center"/>
    </xf>
    <xf numFmtId="0" fontId="10" fillId="9" borderId="13" xfId="0" applyFont="1" applyFill="1" applyBorder="1" applyAlignment="1">
      <alignment horizontal="center"/>
    </xf>
    <xf numFmtId="0" fontId="10" fillId="9" borderId="11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C3B5790-88C7-4879-8D89-FF021F622FF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68829AE1-FB46-478A-B2AD-78256E6C6F5A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EA1AF74-C6C1-4BBC-8E8B-F78A2F4C1E0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47F2099C-A5DD-4A55-8F1D-FA26731D9C88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8B5E9197-F539-4A04-AA53-E57A9C938DD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A6C6F2CE-727D-42B5-AFED-9BA0DAEA92AE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8BEC97E7-8824-48C8-A88D-B4A6A27B5E6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36779A1E-3E6F-4531-B06D-DEF0241B566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130B8E61-B019-46F0-AE92-7EFDE6D8EBFC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C2DAB517-200B-4B8D-871F-AD00C3628D9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0EFEF410-8539-4143-84A8-E2F730A80E20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213A4C9E-FD05-4D09-8227-085FB151337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E2073F1A-6156-43B1-B48F-C925257D7F34}"/>
            </a:ext>
          </a:extLst>
        </xdr:cNvPr>
        <xdr:cNvSpPr>
          <a:spLocks noChangeAspect="1" noChangeArrowheads="1"/>
        </xdr:cNvSpPr>
      </xdr:nvSpPr>
      <xdr:spPr bwMode="auto">
        <a:xfrm>
          <a:off x="5524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F01739EC-2D54-47EE-A556-95DD255D673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570EB65-6D1A-44F8-A2C2-10418900D6FD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040C4023-1C33-4BF5-8189-22CF5F62B77A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C25CD63E-3DDB-46AA-B610-2F8464095FD2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BBBA991-177B-4774-B257-475AA7C6BE94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D1639090-ED2E-4113-8687-3CDF456CB8E9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D16A49B9-7853-416D-9258-6605D4888140}"/>
            </a:ext>
          </a:extLst>
        </xdr:cNvPr>
        <xdr:cNvSpPr>
          <a:spLocks noChangeAspect="1" noChangeArrowheads="1"/>
        </xdr:cNvSpPr>
      </xdr:nvSpPr>
      <xdr:spPr bwMode="auto">
        <a:xfrm>
          <a:off x="88265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722B2D28-55F6-4637-BB2F-9539359B2D6C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673821BD-4174-4D75-ADAB-3E40CED2093A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34520680-B1FF-46A6-9927-91BB450FE0C4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6D9306F3-6D4C-4201-8D43-A61063F36F0E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514350</xdr:colOff>
      <xdr:row>1</xdr:row>
      <xdr:rowOff>0</xdr:rowOff>
    </xdr:from>
    <xdr:to>
      <xdr:col>1</xdr:col>
      <xdr:colOff>641350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6A68D2E5-5718-4BE7-9306-6234818B68AB}"/>
            </a:ext>
          </a:extLst>
        </xdr:cNvPr>
        <xdr:cNvSpPr>
          <a:spLocks noChangeAspect="1" noChangeArrowheads="1"/>
        </xdr:cNvSpPr>
      </xdr:nvSpPr>
      <xdr:spPr bwMode="auto">
        <a:xfrm>
          <a:off x="1397000" y="184150"/>
          <a:ext cx="18415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04D219C6-7667-4F94-9AB7-504AB42131E7}"/>
            </a:ext>
          </a:extLst>
        </xdr:cNvPr>
        <xdr:cNvSpPr>
          <a:spLocks noChangeAspect="1" noChangeArrowheads="1"/>
        </xdr:cNvSpPr>
      </xdr:nvSpPr>
      <xdr:spPr bwMode="auto">
        <a:xfrm>
          <a:off x="8826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86B3AD6-9824-4934-9AAA-4D03D76A8C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7FB632AC-CAA1-4B6E-AB74-FF0BADCFE94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9F4972A7-AA62-4DD9-8A1B-46FFA4319442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B16A6B38-2DB3-4973-8740-A2E95668C20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046C6042-9E57-47F3-9888-26A7742BC71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88697F54-C112-41DC-A0AE-BC1AB231D01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F204E060-3AB7-4CB9-B533-9A7A38169DD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DEAF2B09-C009-4049-903A-0F091B9F18A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04054239-AF30-4903-8584-0E30BB236E0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EA286F77-9C8F-41CB-8CCC-5C0A4481DA7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DA8BAC44-B08D-490B-B518-DDCD1B13294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88ACED1C-190C-4A7E-92EF-98C3104E426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BF38026C-90A6-4F65-BC4B-92088DDA4E75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E10135BA-F4D2-4D25-B6A5-9895EB172E9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5F347783-F223-4BF7-A291-DD995E964C1F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D644A465-CBA6-4350-902C-2A863FFDAF9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CA64096A-3790-4347-B876-44A6CA4DE07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97BA58CF-532A-4C25-A3F1-6F14C02D8F1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FB8FAB58-394C-445F-B371-6895EDD6757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1</xdr:row>
      <xdr:rowOff>19050</xdr:rowOff>
    </xdr:from>
    <xdr:ext cx="304800" cy="292100"/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39E74245-E034-4A39-80C9-6836BD061C8D}"/>
            </a:ext>
          </a:extLst>
        </xdr:cNvPr>
        <xdr:cNvSpPr>
          <a:spLocks noChangeAspect="1" noChangeArrowheads="1"/>
        </xdr:cNvSpPr>
      </xdr:nvSpPr>
      <xdr:spPr bwMode="auto">
        <a:xfrm>
          <a:off x="876300" y="2032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CADB5C47-1750-4C25-8BB9-CD2EC0E43A29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6549D124-D799-4716-8C32-BE9A6CA4B0A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A9F80C48-2FAD-4AD2-88FD-48183265F77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09D5E63A-03BB-453F-BAD0-1C8FFCE2883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E1DDC419-8EA8-41C8-BB37-D9F6838E8FE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19050</xdr:rowOff>
    </xdr:from>
    <xdr:ext cx="304800" cy="292100"/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0CC9E2F5-191A-4B1F-AFD3-8F35CFCAB717}"/>
            </a:ext>
          </a:extLst>
        </xdr:cNvPr>
        <xdr:cNvSpPr>
          <a:spLocks noChangeAspect="1" noChangeArrowheads="1"/>
        </xdr:cNvSpPr>
      </xdr:nvSpPr>
      <xdr:spPr bwMode="auto">
        <a:xfrm>
          <a:off x="0" y="190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3757903C-590A-4E51-B98A-4D565864095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1A6F427B-7D24-4D72-BDA9-3CDA53453DD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8F52384D-E1C0-4694-931A-D43A869AC28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8E0F0657-163E-4A54-B7C0-9B0AC2D29FC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33E0BF72-EC3C-4261-B063-107ADB8BD0D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FC1E8FE7-B255-4BF8-AACF-2108ADEDC9D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13DA016E-D70D-4A88-81D8-E6D93278AD2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9AF754F4-E2AA-4CAD-8875-508DABBDC41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6E1FD0B2-91E3-452F-BA66-5007A0B8E1A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2654F393-940E-44F2-B5BA-9C0B314BB8F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633F27D4-EAA0-409C-B96F-D1403377EFC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C125525E-6A3E-44EF-9EA9-F5AAB3623BD3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304800" cy="292100"/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C2E27F6C-B197-4535-B0A2-BCCC767E9CB8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304800"/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C45DD330-D48C-4ECC-A92A-213F073597D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D6AAF291-3B98-43C0-B2EC-F9AE0D4F0D3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00A47CC6-C32D-4BDB-8165-817A8CEFBED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068B6C5C-AD3C-4517-BABD-839AFF44EF6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1178B02C-2624-4745-8BBA-99FFBE80296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0</xdr:rowOff>
    </xdr:from>
    <xdr:ext cx="304800" cy="292100"/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86490728-C5BB-401D-91E6-CBD88E4455A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</xdr:row>
      <xdr:rowOff>19050</xdr:rowOff>
    </xdr:from>
    <xdr:ext cx="304800" cy="292100"/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B80C9533-5027-4B34-B713-5D258983AB20}"/>
            </a:ext>
          </a:extLst>
        </xdr:cNvPr>
        <xdr:cNvSpPr>
          <a:spLocks noChangeAspect="1" noChangeArrowheads="1"/>
        </xdr:cNvSpPr>
      </xdr:nvSpPr>
      <xdr:spPr bwMode="auto">
        <a:xfrm>
          <a:off x="0" y="2032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novo\Desktop\2025\DEPENSES%202025.xlsx" TargetMode="External"/><Relationship Id="rId1" Type="http://schemas.openxmlformats.org/officeDocument/2006/relationships/externalLinkPath" Target="/Users/Lenovo/Desktop/2025/DEPENSE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PENSES JANVIER 2025"/>
      <sheetName val="RELEVE"/>
      <sheetName val="DETAILLE DEPLACEMENT"/>
      <sheetName val="FEVRIER 2025"/>
      <sheetName val="RELEVE FEVRIER 2025"/>
      <sheetName val="DETAILLE DEPL FEV"/>
      <sheetName val="BROULLON FEV"/>
      <sheetName val="DEPENSES MARS 2025"/>
      <sheetName val="RELEVE MARS 2025"/>
      <sheetName val="DETAILLE REMBOURSEMENT"/>
      <sheetName val="DETAILLE DEPL. MARS 2025"/>
      <sheetName val="PREVISION DEPENSES MARS 2025"/>
      <sheetName val="DEVIS TRAVEAUX NOUVEAUX LOCAUX"/>
      <sheetName val="PREVISION AVRIL 2025"/>
      <sheetName val="DEPENSES AVRIL 2025"/>
      <sheetName val="RELEVE AVRIL"/>
      <sheetName val="DEPLACEMENT AVRIL 2025"/>
      <sheetName val="GESTION M.RICARDO AVR 2025"/>
      <sheetName val="BROULLON D AV"/>
      <sheetName val="PREVISION MAI 2025"/>
      <sheetName val="MISE A JOUR PREV MAI 2025"/>
      <sheetName val="BROULLON"/>
      <sheetName val="DEPENSES MAI 2025"/>
      <sheetName val="RELEVE MAI 2025"/>
      <sheetName val="BROULLON MAI"/>
      <sheetName val="DEPENSES JUIN 2025"/>
      <sheetName val="Feuil2"/>
      <sheetName val="PROPRIETAIRE"/>
      <sheetName val="TRAVAUX NETBYUS"/>
      <sheetName val="PREVISION JUIN 2025"/>
      <sheetName val="REMBOURSEMENT M RICARDO"/>
    </sheetNames>
    <sheetDataSet>
      <sheetData sheetId="0"/>
      <sheetData sheetId="1"/>
      <sheetData sheetId="2"/>
      <sheetData sheetId="3">
        <row r="27">
          <cell r="H27">
            <v>825100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9"/>
  <sheetViews>
    <sheetView tabSelected="1" workbookViewId="0">
      <selection activeCell="A3" sqref="A3:J3"/>
    </sheetView>
  </sheetViews>
  <sheetFormatPr baseColWidth="10" defaultColWidth="9.1796875" defaultRowHeight="11.5" x14ac:dyDescent="0.25"/>
  <cols>
    <col min="1" max="1" width="7.90625" style="1" customWidth="1"/>
    <col min="2" max="2" width="12.54296875" style="1" customWidth="1"/>
    <col min="3" max="3" width="12.453125" style="1" customWidth="1"/>
    <col min="4" max="4" width="10.54296875" style="1" customWidth="1"/>
    <col min="5" max="5" width="14.90625" style="1" customWidth="1"/>
    <col min="6" max="6" width="79.90625" style="1" bestFit="1" customWidth="1"/>
    <col min="7" max="7" width="17.1796875" style="1" customWidth="1"/>
    <col min="8" max="8" width="14.453125" style="1" customWidth="1"/>
    <col min="9" max="9" width="21.453125" style="1" bestFit="1" customWidth="1"/>
    <col min="10" max="10" width="22.90625" style="1" customWidth="1"/>
    <col min="11" max="11" width="9.6328125" style="1" bestFit="1" customWidth="1"/>
    <col min="12" max="12" width="9.1796875" style="1"/>
    <col min="13" max="14" width="10.1796875" style="1" bestFit="1" customWidth="1"/>
    <col min="15" max="15" width="9.1796875" style="1"/>
    <col min="16" max="17" width="10.81640625" style="1" bestFit="1" customWidth="1"/>
    <col min="18" max="16384" width="9.1796875" style="1"/>
  </cols>
  <sheetData>
    <row r="1" spans="1:11" customFormat="1" ht="14.5" x14ac:dyDescent="0.35">
      <c r="A1" s="1"/>
      <c r="B1" s="1"/>
      <c r="C1" s="1"/>
      <c r="D1" s="1"/>
      <c r="E1" s="1"/>
      <c r="F1" s="1"/>
      <c r="G1" s="1"/>
      <c r="H1" s="1"/>
      <c r="I1" s="2"/>
      <c r="J1" s="1"/>
    </row>
    <row r="2" spans="1:11" customFormat="1" ht="14.5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customFormat="1" ht="14.5" x14ac:dyDescent="0.35">
      <c r="A3" s="51" t="s">
        <v>0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customFormat="1" ht="14.5" x14ac:dyDescent="0.3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1" customFormat="1" ht="35.5" x14ac:dyDescent="0.35">
      <c r="A5" s="3" t="s">
        <v>1</v>
      </c>
      <c r="B5" s="4" t="s">
        <v>2</v>
      </c>
      <c r="C5" s="4" t="s">
        <v>3</v>
      </c>
      <c r="D5" s="5" t="s">
        <v>4</v>
      </c>
      <c r="E5" s="4" t="s">
        <v>5</v>
      </c>
      <c r="F5" s="4" t="s">
        <v>6</v>
      </c>
      <c r="G5" s="6" t="s">
        <v>7</v>
      </c>
      <c r="H5" s="5" t="s">
        <v>8</v>
      </c>
      <c r="I5" s="7" t="s">
        <v>9</v>
      </c>
      <c r="J5" s="7" t="s">
        <v>10</v>
      </c>
    </row>
    <row r="6" spans="1:11" customFormat="1" ht="14.5" x14ac:dyDescent="0.35">
      <c r="A6" s="8"/>
      <c r="B6" s="9">
        <v>45717</v>
      </c>
      <c r="C6" s="10">
        <f>+'[1]FEVRIER 2025'!H27</f>
        <v>825100</v>
      </c>
      <c r="D6" s="11"/>
      <c r="E6" s="8"/>
      <c r="F6" s="12" t="s">
        <v>11</v>
      </c>
      <c r="G6" s="13">
        <v>0</v>
      </c>
      <c r="H6" s="13">
        <f>+C6</f>
        <v>825100</v>
      </c>
      <c r="I6" s="14" t="s">
        <v>12</v>
      </c>
      <c r="J6" s="14"/>
      <c r="K6" s="15"/>
    </row>
    <row r="7" spans="1:11" customFormat="1" ht="14.5" x14ac:dyDescent="0.35">
      <c r="A7" s="14"/>
      <c r="B7" s="9">
        <v>45719</v>
      </c>
      <c r="C7" s="16"/>
      <c r="D7" s="14"/>
      <c r="E7" s="14"/>
      <c r="F7" s="17" t="s">
        <v>13</v>
      </c>
      <c r="G7" s="18">
        <v>20000</v>
      </c>
      <c r="H7" s="19">
        <f>+H6-G7</f>
        <v>805100</v>
      </c>
      <c r="I7" s="14" t="s">
        <v>12</v>
      </c>
      <c r="J7" s="14"/>
    </row>
    <row r="8" spans="1:11" customFormat="1" ht="14.5" x14ac:dyDescent="0.35">
      <c r="A8" s="14"/>
      <c r="B8" s="9">
        <v>45729</v>
      </c>
      <c r="C8" s="16"/>
      <c r="D8" s="14"/>
      <c r="E8" s="14"/>
      <c r="F8" s="17" t="s">
        <v>14</v>
      </c>
      <c r="G8" s="18">
        <v>39000</v>
      </c>
      <c r="H8" s="19">
        <f>+H7-G8</f>
        <v>766100</v>
      </c>
      <c r="I8" s="14" t="s">
        <v>12</v>
      </c>
      <c r="J8" s="14"/>
    </row>
    <row r="9" spans="1:11" customFormat="1" ht="14.5" x14ac:dyDescent="0.35">
      <c r="A9" s="14"/>
      <c r="B9" s="9">
        <v>45730</v>
      </c>
      <c r="C9" s="16"/>
      <c r="D9" s="14"/>
      <c r="E9" s="14"/>
      <c r="F9" s="17" t="s">
        <v>15</v>
      </c>
      <c r="G9" s="18">
        <v>1000</v>
      </c>
      <c r="H9" s="19">
        <f t="shared" ref="H9:H28" si="0">+H8-G9</f>
        <v>765100</v>
      </c>
      <c r="I9" s="14" t="s">
        <v>12</v>
      </c>
      <c r="J9" s="14"/>
    </row>
    <row r="10" spans="1:11" customFormat="1" ht="14.5" x14ac:dyDescent="0.35">
      <c r="A10" s="14"/>
      <c r="B10" s="9">
        <v>45730</v>
      </c>
      <c r="C10" s="16"/>
      <c r="D10" s="14"/>
      <c r="E10" s="14"/>
      <c r="F10" s="17" t="s">
        <v>16</v>
      </c>
      <c r="G10" s="18">
        <v>15000</v>
      </c>
      <c r="H10" s="19">
        <f t="shared" si="0"/>
        <v>750100</v>
      </c>
      <c r="I10" s="14" t="s">
        <v>12</v>
      </c>
      <c r="J10" s="14"/>
    </row>
    <row r="11" spans="1:11" customFormat="1" ht="14.5" x14ac:dyDescent="0.35">
      <c r="A11" s="14"/>
      <c r="B11" s="9">
        <v>45730</v>
      </c>
      <c r="C11" s="16"/>
      <c r="D11" s="14"/>
      <c r="E11" s="13"/>
      <c r="F11" s="17" t="s">
        <v>17</v>
      </c>
      <c r="G11" s="18">
        <v>12150</v>
      </c>
      <c r="H11" s="19">
        <f t="shared" si="0"/>
        <v>737950</v>
      </c>
      <c r="I11" s="14" t="s">
        <v>12</v>
      </c>
      <c r="J11" s="14"/>
    </row>
    <row r="12" spans="1:11" customFormat="1" ht="14.5" x14ac:dyDescent="0.35">
      <c r="A12" s="14"/>
      <c r="B12" s="9">
        <v>45730</v>
      </c>
      <c r="C12" s="16"/>
      <c r="D12" s="14"/>
      <c r="E12" s="13"/>
      <c r="F12" s="17" t="s">
        <v>18</v>
      </c>
      <c r="G12" s="18">
        <v>20000</v>
      </c>
      <c r="H12" s="19">
        <f t="shared" si="0"/>
        <v>717950</v>
      </c>
      <c r="I12" s="14" t="s">
        <v>12</v>
      </c>
      <c r="J12" s="14"/>
    </row>
    <row r="13" spans="1:11" customFormat="1" ht="14.5" x14ac:dyDescent="0.35">
      <c r="A13" s="14"/>
      <c r="B13" s="9">
        <v>45730</v>
      </c>
      <c r="C13" s="16"/>
      <c r="D13" s="14"/>
      <c r="E13" s="13"/>
      <c r="F13" s="17" t="s">
        <v>19</v>
      </c>
      <c r="G13" s="18">
        <v>600</v>
      </c>
      <c r="H13" s="19">
        <f t="shared" si="0"/>
        <v>717350</v>
      </c>
      <c r="I13" s="14" t="s">
        <v>12</v>
      </c>
      <c r="J13" s="14"/>
    </row>
    <row r="14" spans="1:11" customFormat="1" ht="14.5" x14ac:dyDescent="0.35">
      <c r="A14" s="14"/>
      <c r="B14" s="9">
        <v>45730</v>
      </c>
      <c r="C14" s="16"/>
      <c r="D14" s="14"/>
      <c r="E14" s="13"/>
      <c r="F14" s="17" t="s">
        <v>20</v>
      </c>
      <c r="G14" s="18">
        <v>1500</v>
      </c>
      <c r="H14" s="19">
        <f t="shared" si="0"/>
        <v>715850</v>
      </c>
      <c r="I14" s="14" t="s">
        <v>12</v>
      </c>
      <c r="J14" s="14"/>
    </row>
    <row r="15" spans="1:11" customFormat="1" ht="14.5" x14ac:dyDescent="0.35">
      <c r="A15" s="14"/>
      <c r="B15" s="9">
        <v>45730</v>
      </c>
      <c r="C15" s="16"/>
      <c r="D15" s="14"/>
      <c r="E15" s="13"/>
      <c r="F15" s="17" t="s">
        <v>21</v>
      </c>
      <c r="G15" s="18">
        <v>5000</v>
      </c>
      <c r="H15" s="19">
        <f t="shared" si="0"/>
        <v>710850</v>
      </c>
      <c r="I15" s="14" t="s">
        <v>12</v>
      </c>
      <c r="J15" s="14"/>
    </row>
    <row r="16" spans="1:11" customFormat="1" ht="14.5" x14ac:dyDescent="0.35">
      <c r="A16" s="14"/>
      <c r="B16" s="9">
        <v>45733</v>
      </c>
      <c r="C16" s="16"/>
      <c r="D16" s="14"/>
      <c r="E16" s="14"/>
      <c r="F16" s="17" t="s">
        <v>22</v>
      </c>
      <c r="G16" s="18">
        <v>55000</v>
      </c>
      <c r="H16" s="19">
        <f t="shared" si="0"/>
        <v>655850</v>
      </c>
      <c r="I16" s="14" t="s">
        <v>12</v>
      </c>
      <c r="J16" s="14"/>
    </row>
    <row r="17" spans="1:14" customFormat="1" ht="14.5" x14ac:dyDescent="0.35">
      <c r="A17" s="14"/>
      <c r="B17" s="9">
        <v>45733</v>
      </c>
      <c r="C17" s="16"/>
      <c r="D17" s="14"/>
      <c r="E17" s="14"/>
      <c r="F17" s="17" t="s">
        <v>23</v>
      </c>
      <c r="G17" s="18">
        <v>29550</v>
      </c>
      <c r="H17" s="19">
        <f t="shared" si="0"/>
        <v>626300</v>
      </c>
      <c r="I17" s="14" t="s">
        <v>12</v>
      </c>
      <c r="J17" s="14"/>
    </row>
    <row r="18" spans="1:14" customFormat="1" ht="14.5" x14ac:dyDescent="0.35">
      <c r="A18" s="14">
        <v>3309942</v>
      </c>
      <c r="B18" s="9">
        <v>45733</v>
      </c>
      <c r="C18" s="16"/>
      <c r="D18" s="14"/>
      <c r="E18" s="13">
        <v>2000000</v>
      </c>
      <c r="F18" s="17" t="s">
        <v>24</v>
      </c>
      <c r="G18" s="18">
        <v>0</v>
      </c>
      <c r="H18" s="19">
        <f>+H17+E18</f>
        <v>2626300</v>
      </c>
      <c r="I18" s="14" t="s">
        <v>12</v>
      </c>
      <c r="J18" s="14"/>
    </row>
    <row r="19" spans="1:14" customFormat="1" ht="14.5" x14ac:dyDescent="0.35">
      <c r="A19" s="14"/>
      <c r="B19" s="9">
        <v>45733</v>
      </c>
      <c r="C19" s="16"/>
      <c r="D19" s="14"/>
      <c r="E19" s="14"/>
      <c r="F19" s="14" t="s">
        <v>25</v>
      </c>
      <c r="G19" s="19">
        <v>1167000</v>
      </c>
      <c r="H19" s="19">
        <f t="shared" si="0"/>
        <v>1459300</v>
      </c>
      <c r="I19" s="14" t="s">
        <v>12</v>
      </c>
      <c r="J19" s="14"/>
    </row>
    <row r="20" spans="1:14" customFormat="1" ht="14.5" x14ac:dyDescent="0.35">
      <c r="A20" s="14"/>
      <c r="B20" s="9">
        <v>45735</v>
      </c>
      <c r="C20" s="16"/>
      <c r="D20" s="14"/>
      <c r="E20" s="14"/>
      <c r="F20" s="17" t="s">
        <v>26</v>
      </c>
      <c r="G20" s="18">
        <v>192700</v>
      </c>
      <c r="H20" s="19">
        <f t="shared" si="0"/>
        <v>1266600</v>
      </c>
      <c r="I20" s="14" t="s">
        <v>12</v>
      </c>
      <c r="J20" s="14"/>
    </row>
    <row r="21" spans="1:14" customFormat="1" ht="14.5" x14ac:dyDescent="0.35">
      <c r="A21" s="14"/>
      <c r="B21" s="9">
        <v>45735</v>
      </c>
      <c r="C21" s="16"/>
      <c r="D21" s="14"/>
      <c r="E21" s="14"/>
      <c r="F21" s="17" t="s">
        <v>27</v>
      </c>
      <c r="G21" s="18">
        <v>214500</v>
      </c>
      <c r="H21" s="19">
        <f t="shared" si="0"/>
        <v>1052100</v>
      </c>
      <c r="I21" s="14" t="s">
        <v>12</v>
      </c>
      <c r="J21" s="14"/>
    </row>
    <row r="22" spans="1:14" customFormat="1" ht="14.5" x14ac:dyDescent="0.35">
      <c r="A22" s="14"/>
      <c r="B22" s="9">
        <v>45736</v>
      </c>
      <c r="C22" s="16"/>
      <c r="D22" s="14"/>
      <c r="E22" s="14"/>
      <c r="F22" s="17" t="s">
        <v>28</v>
      </c>
      <c r="G22" s="18">
        <v>2500</v>
      </c>
      <c r="H22" s="19">
        <f t="shared" si="0"/>
        <v>1049600</v>
      </c>
      <c r="I22" s="14" t="s">
        <v>12</v>
      </c>
      <c r="J22" s="14"/>
    </row>
    <row r="23" spans="1:14" customFormat="1" ht="14.5" x14ac:dyDescent="0.35">
      <c r="A23" s="14"/>
      <c r="B23" s="9">
        <v>45737</v>
      </c>
      <c r="C23" s="16"/>
      <c r="D23" s="14"/>
      <c r="E23" s="14"/>
      <c r="F23" s="17" t="s">
        <v>29</v>
      </c>
      <c r="G23" s="18">
        <v>5000</v>
      </c>
      <c r="H23" s="19">
        <f t="shared" si="0"/>
        <v>1044600</v>
      </c>
      <c r="I23" s="14" t="s">
        <v>12</v>
      </c>
      <c r="J23" s="14"/>
    </row>
    <row r="24" spans="1:14" customFormat="1" ht="14.5" x14ac:dyDescent="0.35">
      <c r="A24" s="14"/>
      <c r="B24" s="9">
        <v>45742</v>
      </c>
      <c r="C24" s="16"/>
      <c r="D24" s="14"/>
      <c r="E24" s="14"/>
      <c r="F24" s="17" t="s">
        <v>30</v>
      </c>
      <c r="G24" s="18">
        <v>183500</v>
      </c>
      <c r="H24" s="19">
        <f t="shared" si="0"/>
        <v>861100</v>
      </c>
      <c r="I24" s="14" t="s">
        <v>12</v>
      </c>
      <c r="J24" s="14"/>
    </row>
    <row r="25" spans="1:14" customFormat="1" ht="14.5" x14ac:dyDescent="0.35">
      <c r="A25" s="14"/>
      <c r="B25" s="9">
        <v>45742</v>
      </c>
      <c r="C25" s="16"/>
      <c r="D25" s="14"/>
      <c r="E25" s="14"/>
      <c r="F25" s="17" t="s">
        <v>31</v>
      </c>
      <c r="G25" s="18">
        <v>1000</v>
      </c>
      <c r="H25" s="19">
        <f t="shared" si="0"/>
        <v>860100</v>
      </c>
      <c r="I25" s="14" t="s">
        <v>12</v>
      </c>
      <c r="J25" s="14"/>
    </row>
    <row r="26" spans="1:14" customFormat="1" ht="14.5" x14ac:dyDescent="0.35">
      <c r="A26" s="14"/>
      <c r="B26" s="9">
        <v>45742</v>
      </c>
      <c r="C26" s="16"/>
      <c r="D26" s="14"/>
      <c r="E26" s="14"/>
      <c r="F26" s="17" t="s">
        <v>32</v>
      </c>
      <c r="G26" s="18">
        <v>2000</v>
      </c>
      <c r="H26" s="19">
        <f t="shared" si="0"/>
        <v>858100</v>
      </c>
      <c r="I26" s="14" t="s">
        <v>12</v>
      </c>
      <c r="J26" s="14"/>
    </row>
    <row r="27" spans="1:14" customFormat="1" ht="14.5" x14ac:dyDescent="0.35">
      <c r="A27" s="14"/>
      <c r="B27" s="9">
        <v>45744</v>
      </c>
      <c r="C27" s="16"/>
      <c r="D27" s="14"/>
      <c r="E27" s="14"/>
      <c r="F27" s="17" t="s">
        <v>33</v>
      </c>
      <c r="G27" s="18">
        <v>10250</v>
      </c>
      <c r="H27" s="19">
        <f t="shared" si="0"/>
        <v>847850</v>
      </c>
      <c r="I27" s="14" t="s">
        <v>12</v>
      </c>
      <c r="J27" s="14"/>
    </row>
    <row r="28" spans="1:14" customFormat="1" ht="14.5" x14ac:dyDescent="0.35">
      <c r="A28" s="14"/>
      <c r="B28" s="9">
        <v>45747</v>
      </c>
      <c r="C28" s="16"/>
      <c r="D28" s="14"/>
      <c r="E28" s="14"/>
      <c r="F28" s="17" t="s">
        <v>34</v>
      </c>
      <c r="G28" s="18">
        <v>6100</v>
      </c>
      <c r="H28" s="19">
        <f t="shared" si="0"/>
        <v>841750</v>
      </c>
      <c r="I28" s="14" t="s">
        <v>12</v>
      </c>
      <c r="J28" s="14"/>
    </row>
    <row r="29" spans="1:14" customFormat="1" ht="14.5" x14ac:dyDescent="0.35">
      <c r="A29" s="14"/>
      <c r="B29" s="20"/>
      <c r="C29" s="14"/>
      <c r="D29" s="14"/>
      <c r="E29" s="21">
        <f>SUM(E6:E28)</f>
        <v>2000000</v>
      </c>
      <c r="F29" s="22"/>
      <c r="G29" s="23">
        <f>SUM(G6:G28)</f>
        <v>1983350</v>
      </c>
      <c r="H29" s="1"/>
      <c r="I29" s="1"/>
      <c r="J29" s="1"/>
      <c r="N29" s="24"/>
    </row>
    <row r="30" spans="1:14" customFormat="1" ht="14.5" x14ac:dyDescent="0.35">
      <c r="A30" s="1"/>
      <c r="B30" s="1"/>
      <c r="C30" s="1"/>
      <c r="D30" s="1"/>
      <c r="E30" s="1"/>
      <c r="F30" s="1"/>
      <c r="G30" s="2"/>
      <c r="H30" s="1"/>
      <c r="I30" s="25"/>
      <c r="L30" s="24"/>
    </row>
    <row r="31" spans="1:14" x14ac:dyDescent="0.25">
      <c r="E31" s="26"/>
    </row>
    <row r="32" spans="1:14" x14ac:dyDescent="0.25">
      <c r="E32" s="26"/>
      <c r="H32" s="27" t="s">
        <v>35</v>
      </c>
    </row>
    <row r="33" spans="5:10" x14ac:dyDescent="0.25">
      <c r="E33" s="28">
        <f>+E29+C6</f>
        <v>2825100</v>
      </c>
      <c r="H33" s="21">
        <f>+E29+C6-G29</f>
        <v>841750</v>
      </c>
      <c r="I33" s="29"/>
      <c r="J33" s="2"/>
    </row>
    <row r="34" spans="5:10" x14ac:dyDescent="0.25">
      <c r="E34" s="30"/>
      <c r="J34" s="2"/>
    </row>
    <row r="35" spans="5:10" x14ac:dyDescent="0.25">
      <c r="E35" s="26"/>
      <c r="J35" s="2"/>
    </row>
    <row r="36" spans="5:10" x14ac:dyDescent="0.25">
      <c r="I36" s="2"/>
    </row>
    <row r="37" spans="5:10" x14ac:dyDescent="0.25">
      <c r="I37" s="2"/>
    </row>
    <row r="39" spans="5:10" x14ac:dyDescent="0.25">
      <c r="G39" s="31"/>
    </row>
  </sheetData>
  <mergeCells count="1">
    <mergeCell ref="A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7EB78-76F3-43FC-8B47-4167DF69967D}">
  <dimension ref="A1:I35"/>
  <sheetViews>
    <sheetView workbookViewId="0">
      <selection activeCell="H7" sqref="H7"/>
    </sheetView>
  </sheetViews>
  <sheetFormatPr baseColWidth="10" defaultColWidth="9.1796875" defaultRowHeight="11.5" x14ac:dyDescent="0.25"/>
  <cols>
    <col min="1" max="1" width="12.6328125" style="1" bestFit="1" customWidth="1"/>
    <col min="2" max="2" width="11.08984375" style="1" customWidth="1"/>
    <col min="3" max="3" width="64.54296875" style="1" customWidth="1"/>
    <col min="4" max="4" width="17.1796875" style="1" customWidth="1"/>
    <col min="5" max="5" width="21.453125" style="1" bestFit="1" customWidth="1"/>
    <col min="6" max="6" width="9.6328125" style="1" bestFit="1" customWidth="1"/>
    <col min="7" max="7" width="9.1796875" style="1"/>
    <col min="8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5" customFormat="1" ht="14.5" x14ac:dyDescent="0.35">
      <c r="B1" s="52" t="s">
        <v>36</v>
      </c>
      <c r="C1" s="52"/>
      <c r="D1" s="52"/>
      <c r="E1" s="1"/>
    </row>
    <row r="2" spans="1:5" customFormat="1" ht="14.5" x14ac:dyDescent="0.35">
      <c r="B2" s="52" t="s">
        <v>37</v>
      </c>
      <c r="C2" s="52"/>
      <c r="D2" s="52"/>
      <c r="E2" s="1"/>
    </row>
    <row r="3" spans="1:5" customFormat="1" ht="14.5" x14ac:dyDescent="0.35">
      <c r="B3" s="52" t="s">
        <v>38</v>
      </c>
      <c r="C3" s="52"/>
      <c r="D3" s="52"/>
      <c r="E3" s="1"/>
    </row>
    <row r="4" spans="1:5" customFormat="1" ht="14.5" x14ac:dyDescent="0.35">
      <c r="B4" s="1"/>
      <c r="C4" s="1"/>
      <c r="D4" s="1"/>
      <c r="E4" s="1"/>
    </row>
    <row r="5" spans="1:5" customFormat="1" ht="14.5" x14ac:dyDescent="0.35">
      <c r="A5" s="32" t="s">
        <v>39</v>
      </c>
      <c r="B5" s="33" t="s">
        <v>40</v>
      </c>
      <c r="C5" s="33" t="s">
        <v>41</v>
      </c>
      <c r="D5" s="32" t="s">
        <v>42</v>
      </c>
      <c r="E5" s="34" t="s">
        <v>9</v>
      </c>
    </row>
    <row r="6" spans="1:5" customFormat="1" ht="14.5" x14ac:dyDescent="0.35">
      <c r="A6" s="35">
        <v>1</v>
      </c>
      <c r="B6" s="9">
        <v>45719</v>
      </c>
      <c r="C6" s="17" t="s">
        <v>13</v>
      </c>
      <c r="D6" s="18">
        <v>20000</v>
      </c>
      <c r="E6" s="14" t="s">
        <v>12</v>
      </c>
    </row>
    <row r="7" spans="1:5" customFormat="1" ht="14.5" x14ac:dyDescent="0.35">
      <c r="A7" s="35">
        <f>+A6+1</f>
        <v>2</v>
      </c>
      <c r="B7" s="9">
        <v>45729</v>
      </c>
      <c r="C7" s="17" t="s">
        <v>14</v>
      </c>
      <c r="D7" s="18">
        <v>39000</v>
      </c>
      <c r="E7" s="14" t="s">
        <v>12</v>
      </c>
    </row>
    <row r="8" spans="1:5" customFormat="1" ht="14.5" x14ac:dyDescent="0.35">
      <c r="A8" s="35">
        <f t="shared" ref="A8:A26" si="0">+A7+1</f>
        <v>3</v>
      </c>
      <c r="B8" s="9">
        <v>45730</v>
      </c>
      <c r="C8" s="17" t="s">
        <v>15</v>
      </c>
      <c r="D8" s="18">
        <v>1000</v>
      </c>
      <c r="E8" s="14" t="s">
        <v>12</v>
      </c>
    </row>
    <row r="9" spans="1:5" customFormat="1" ht="14.5" x14ac:dyDescent="0.35">
      <c r="A9" s="35">
        <f t="shared" si="0"/>
        <v>4</v>
      </c>
      <c r="B9" s="9">
        <v>45730</v>
      </c>
      <c r="C9" s="17" t="s">
        <v>16</v>
      </c>
      <c r="D9" s="18">
        <v>15000</v>
      </c>
      <c r="E9" s="14" t="s">
        <v>12</v>
      </c>
    </row>
    <row r="10" spans="1:5" customFormat="1" ht="14.5" x14ac:dyDescent="0.35">
      <c r="A10" s="35">
        <f t="shared" si="0"/>
        <v>5</v>
      </c>
      <c r="B10" s="9">
        <v>45730</v>
      </c>
      <c r="C10" s="17" t="s">
        <v>17</v>
      </c>
      <c r="D10" s="18">
        <v>12150</v>
      </c>
      <c r="E10" s="14" t="s">
        <v>12</v>
      </c>
    </row>
    <row r="11" spans="1:5" customFormat="1" ht="14.5" x14ac:dyDescent="0.35">
      <c r="A11" s="35">
        <f t="shared" si="0"/>
        <v>6</v>
      </c>
      <c r="B11" s="9">
        <v>45730</v>
      </c>
      <c r="C11" s="17" t="s">
        <v>18</v>
      </c>
      <c r="D11" s="18">
        <v>20000</v>
      </c>
      <c r="E11" s="14" t="s">
        <v>12</v>
      </c>
    </row>
    <row r="12" spans="1:5" customFormat="1" ht="14.5" x14ac:dyDescent="0.35">
      <c r="A12" s="35">
        <f t="shared" si="0"/>
        <v>7</v>
      </c>
      <c r="B12" s="9">
        <v>45730</v>
      </c>
      <c r="C12" s="17" t="s">
        <v>19</v>
      </c>
      <c r="D12" s="18">
        <v>600</v>
      </c>
      <c r="E12" s="14" t="s">
        <v>12</v>
      </c>
    </row>
    <row r="13" spans="1:5" customFormat="1" ht="14.5" x14ac:dyDescent="0.35">
      <c r="A13" s="35">
        <f t="shared" si="0"/>
        <v>8</v>
      </c>
      <c r="B13" s="9">
        <v>45730</v>
      </c>
      <c r="C13" s="17" t="s">
        <v>20</v>
      </c>
      <c r="D13" s="18">
        <v>1500</v>
      </c>
      <c r="E13" s="14" t="s">
        <v>12</v>
      </c>
    </row>
    <row r="14" spans="1:5" customFormat="1" ht="14.5" x14ac:dyDescent="0.35">
      <c r="A14" s="35">
        <f t="shared" si="0"/>
        <v>9</v>
      </c>
      <c r="B14" s="9">
        <v>45730</v>
      </c>
      <c r="C14" s="17" t="s">
        <v>21</v>
      </c>
      <c r="D14" s="18">
        <v>5000</v>
      </c>
      <c r="E14" s="14" t="s">
        <v>12</v>
      </c>
    </row>
    <row r="15" spans="1:5" customFormat="1" ht="14.5" x14ac:dyDescent="0.35">
      <c r="A15" s="35">
        <f t="shared" si="0"/>
        <v>10</v>
      </c>
      <c r="B15" s="9">
        <v>45733</v>
      </c>
      <c r="C15" s="17" t="s">
        <v>22</v>
      </c>
      <c r="D15" s="18">
        <v>55000</v>
      </c>
      <c r="E15" s="14" t="s">
        <v>12</v>
      </c>
    </row>
    <row r="16" spans="1:5" customFormat="1" ht="14.5" x14ac:dyDescent="0.35">
      <c r="A16" s="35">
        <f>+A15+1</f>
        <v>11</v>
      </c>
      <c r="B16" s="9">
        <v>45733</v>
      </c>
      <c r="C16" s="17" t="s">
        <v>23</v>
      </c>
      <c r="D16" s="18">
        <v>29550</v>
      </c>
      <c r="E16" s="14" t="s">
        <v>12</v>
      </c>
    </row>
    <row r="17" spans="1:9" customFormat="1" ht="14.5" x14ac:dyDescent="0.35">
      <c r="A17" s="35" t="s">
        <v>43</v>
      </c>
      <c r="B17" s="9">
        <v>45733</v>
      </c>
      <c r="C17" s="14" t="s">
        <v>25</v>
      </c>
      <c r="D17" s="19">
        <v>1167000</v>
      </c>
      <c r="E17" s="14" t="s">
        <v>12</v>
      </c>
    </row>
    <row r="18" spans="1:9" customFormat="1" ht="14.5" x14ac:dyDescent="0.35">
      <c r="A18" s="35">
        <v>17</v>
      </c>
      <c r="B18" s="9">
        <v>45735</v>
      </c>
      <c r="C18" s="17" t="s">
        <v>26</v>
      </c>
      <c r="D18" s="18">
        <v>192700</v>
      </c>
      <c r="E18" s="14" t="s">
        <v>12</v>
      </c>
    </row>
    <row r="19" spans="1:9" customFormat="1" ht="14.5" x14ac:dyDescent="0.35">
      <c r="A19" s="35">
        <f t="shared" si="0"/>
        <v>18</v>
      </c>
      <c r="B19" s="9">
        <v>45735</v>
      </c>
      <c r="C19" s="17" t="s">
        <v>27</v>
      </c>
      <c r="D19" s="18">
        <v>214500</v>
      </c>
      <c r="E19" s="14" t="s">
        <v>12</v>
      </c>
    </row>
    <row r="20" spans="1:9" customFormat="1" ht="14.5" x14ac:dyDescent="0.35">
      <c r="A20" s="35">
        <f t="shared" si="0"/>
        <v>19</v>
      </c>
      <c r="B20" s="9">
        <v>45736</v>
      </c>
      <c r="C20" s="17" t="s">
        <v>28</v>
      </c>
      <c r="D20" s="18">
        <v>2500</v>
      </c>
      <c r="E20" s="14" t="s">
        <v>12</v>
      </c>
    </row>
    <row r="21" spans="1:9" customFormat="1" ht="14.5" x14ac:dyDescent="0.35">
      <c r="A21" s="35">
        <f t="shared" si="0"/>
        <v>20</v>
      </c>
      <c r="B21" s="9">
        <v>45737</v>
      </c>
      <c r="C21" s="17" t="s">
        <v>29</v>
      </c>
      <c r="D21" s="18">
        <v>5000</v>
      </c>
      <c r="E21" s="14" t="s">
        <v>12</v>
      </c>
    </row>
    <row r="22" spans="1:9" customFormat="1" ht="14.5" x14ac:dyDescent="0.35">
      <c r="A22" s="35">
        <f t="shared" si="0"/>
        <v>21</v>
      </c>
      <c r="B22" s="9">
        <v>45742</v>
      </c>
      <c r="C22" s="17" t="s">
        <v>30</v>
      </c>
      <c r="D22" s="18">
        <v>183500</v>
      </c>
      <c r="E22" s="14" t="s">
        <v>12</v>
      </c>
    </row>
    <row r="23" spans="1:9" customFormat="1" ht="14.5" x14ac:dyDescent="0.35">
      <c r="A23" s="35">
        <f>+A22+1</f>
        <v>22</v>
      </c>
      <c r="B23" s="9">
        <v>45742</v>
      </c>
      <c r="C23" s="17" t="s">
        <v>31</v>
      </c>
      <c r="D23" s="18">
        <v>1000</v>
      </c>
      <c r="E23" s="14" t="s">
        <v>12</v>
      </c>
    </row>
    <row r="24" spans="1:9" customFormat="1" ht="14.5" x14ac:dyDescent="0.35">
      <c r="A24" s="35">
        <f t="shared" si="0"/>
        <v>23</v>
      </c>
      <c r="B24" s="9">
        <v>45742</v>
      </c>
      <c r="C24" s="17" t="s">
        <v>32</v>
      </c>
      <c r="D24" s="18">
        <v>2000</v>
      </c>
      <c r="E24" s="14" t="s">
        <v>12</v>
      </c>
    </row>
    <row r="25" spans="1:9" customFormat="1" ht="14.5" x14ac:dyDescent="0.35">
      <c r="A25" s="35">
        <f t="shared" si="0"/>
        <v>24</v>
      </c>
      <c r="B25" s="9">
        <v>45744</v>
      </c>
      <c r="C25" s="17" t="s">
        <v>33</v>
      </c>
      <c r="D25" s="18">
        <v>10250</v>
      </c>
      <c r="E25" s="14" t="s">
        <v>12</v>
      </c>
    </row>
    <row r="26" spans="1:9" customFormat="1" ht="14.5" x14ac:dyDescent="0.35">
      <c r="A26" s="35">
        <f t="shared" si="0"/>
        <v>25</v>
      </c>
      <c r="B26" s="9">
        <v>45747</v>
      </c>
      <c r="C26" s="17" t="s">
        <v>34</v>
      </c>
      <c r="D26" s="18">
        <v>6100</v>
      </c>
      <c r="E26" s="14" t="s">
        <v>12</v>
      </c>
    </row>
    <row r="27" spans="1:9" customFormat="1" ht="14.5" x14ac:dyDescent="0.35">
      <c r="A27" s="36"/>
      <c r="B27" s="37"/>
      <c r="C27" s="38"/>
      <c r="D27" s="39">
        <f>SUM(D6:D26)</f>
        <v>1983350</v>
      </c>
      <c r="E27" s="1"/>
      <c r="I27" s="24"/>
    </row>
    <row r="28" spans="1:9" customFormat="1" ht="14.5" x14ac:dyDescent="0.35">
      <c r="B28" s="1"/>
      <c r="C28" s="1"/>
      <c r="D28" s="2"/>
      <c r="E28" s="25"/>
      <c r="G28" s="24"/>
    </row>
    <row r="31" spans="1:9" x14ac:dyDescent="0.25">
      <c r="E31" s="29"/>
    </row>
    <row r="34" spans="5:5" x14ac:dyDescent="0.25">
      <c r="E34" s="2"/>
    </row>
    <row r="35" spans="5:5" x14ac:dyDescent="0.25">
      <c r="E35" s="2"/>
    </row>
  </sheetData>
  <mergeCells count="3">
    <mergeCell ref="B1:D1"/>
    <mergeCell ref="B2:D2"/>
    <mergeCell ref="B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BBBF-4162-4346-8895-7A9EBFF3C534}">
  <dimension ref="A1:D23"/>
  <sheetViews>
    <sheetView workbookViewId="0">
      <selection activeCell="I16" sqref="I16"/>
    </sheetView>
  </sheetViews>
  <sheetFormatPr baseColWidth="10" defaultRowHeight="14.5" x14ac:dyDescent="0.35"/>
  <cols>
    <col min="1" max="1" width="5.08984375" customWidth="1"/>
    <col min="2" max="3" width="12.453125" bestFit="1" customWidth="1"/>
  </cols>
  <sheetData>
    <row r="1" spans="1:4" x14ac:dyDescent="0.35">
      <c r="A1" s="53" t="s">
        <v>44</v>
      </c>
      <c r="B1" s="53"/>
      <c r="C1" s="53"/>
      <c r="D1" s="53"/>
    </row>
    <row r="2" spans="1:4" x14ac:dyDescent="0.35">
      <c r="A2" s="40" t="s">
        <v>45</v>
      </c>
      <c r="B2" s="40" t="s">
        <v>40</v>
      </c>
      <c r="C2" s="40" t="s">
        <v>41</v>
      </c>
      <c r="D2" s="40" t="s">
        <v>42</v>
      </c>
    </row>
    <row r="3" spans="1:4" x14ac:dyDescent="0.35">
      <c r="A3" s="36">
        <v>1</v>
      </c>
      <c r="B3" s="41">
        <v>45637</v>
      </c>
      <c r="C3" s="35" t="s">
        <v>46</v>
      </c>
      <c r="D3" s="36">
        <v>500</v>
      </c>
    </row>
    <row r="4" spans="1:4" x14ac:dyDescent="0.35">
      <c r="A4" s="36">
        <f>+A3+1</f>
        <v>2</v>
      </c>
      <c r="B4" s="41">
        <v>45640</v>
      </c>
      <c r="C4" s="35" t="s">
        <v>46</v>
      </c>
      <c r="D4" s="36">
        <v>400</v>
      </c>
    </row>
    <row r="5" spans="1:4" x14ac:dyDescent="0.35">
      <c r="A5" s="36">
        <f t="shared" ref="A5:A22" si="0">+A4+1</f>
        <v>3</v>
      </c>
      <c r="B5" s="41">
        <v>45640</v>
      </c>
      <c r="C5" s="35" t="s">
        <v>46</v>
      </c>
      <c r="D5" s="36">
        <v>500</v>
      </c>
    </row>
    <row r="6" spans="1:4" x14ac:dyDescent="0.35">
      <c r="A6" s="36">
        <f t="shared" si="0"/>
        <v>4</v>
      </c>
      <c r="B6" s="41">
        <v>45646</v>
      </c>
      <c r="C6" s="35" t="s">
        <v>47</v>
      </c>
      <c r="D6" s="36">
        <v>20000</v>
      </c>
    </row>
    <row r="7" spans="1:4" x14ac:dyDescent="0.35">
      <c r="A7" s="36">
        <f t="shared" si="0"/>
        <v>5</v>
      </c>
      <c r="B7" s="41">
        <v>45704</v>
      </c>
      <c r="C7" s="35" t="s">
        <v>47</v>
      </c>
      <c r="D7" s="36">
        <v>20000</v>
      </c>
    </row>
    <row r="8" spans="1:4" x14ac:dyDescent="0.35">
      <c r="A8" s="36">
        <f t="shared" si="0"/>
        <v>6</v>
      </c>
      <c r="B8" s="41">
        <v>45706</v>
      </c>
      <c r="C8" s="35" t="s">
        <v>47</v>
      </c>
      <c r="D8" s="36">
        <v>20000</v>
      </c>
    </row>
    <row r="9" spans="1:4" x14ac:dyDescent="0.35">
      <c r="A9" s="36">
        <f t="shared" si="0"/>
        <v>7</v>
      </c>
      <c r="B9" s="41">
        <v>45710</v>
      </c>
      <c r="C9" s="35" t="s">
        <v>47</v>
      </c>
      <c r="D9" s="36">
        <v>10000</v>
      </c>
    </row>
    <row r="10" spans="1:4" x14ac:dyDescent="0.35">
      <c r="A10" s="36">
        <f t="shared" si="0"/>
        <v>8</v>
      </c>
      <c r="B10" s="41">
        <v>45731</v>
      </c>
      <c r="C10" s="35" t="s">
        <v>47</v>
      </c>
      <c r="D10" s="36">
        <v>10000</v>
      </c>
    </row>
    <row r="11" spans="1:4" x14ac:dyDescent="0.35">
      <c r="A11" s="36">
        <f t="shared" si="0"/>
        <v>9</v>
      </c>
      <c r="B11" s="41">
        <v>45734</v>
      </c>
      <c r="C11" s="35" t="s">
        <v>47</v>
      </c>
      <c r="D11" s="36">
        <v>20000</v>
      </c>
    </row>
    <row r="12" spans="1:4" x14ac:dyDescent="0.35">
      <c r="A12" s="36">
        <f t="shared" si="0"/>
        <v>10</v>
      </c>
      <c r="B12" s="41">
        <v>45737</v>
      </c>
      <c r="C12" s="35" t="s">
        <v>47</v>
      </c>
      <c r="D12" s="36">
        <v>25000</v>
      </c>
    </row>
    <row r="13" spans="1:4" x14ac:dyDescent="0.35">
      <c r="A13" s="36">
        <f t="shared" si="0"/>
        <v>11</v>
      </c>
      <c r="B13" s="41">
        <v>45737</v>
      </c>
      <c r="C13" s="35" t="s">
        <v>46</v>
      </c>
      <c r="D13" s="36">
        <v>400</v>
      </c>
    </row>
    <row r="14" spans="1:4" x14ac:dyDescent="0.35">
      <c r="A14" s="36">
        <f t="shared" si="0"/>
        <v>12</v>
      </c>
      <c r="B14" s="41">
        <v>45737</v>
      </c>
      <c r="C14" s="35" t="s">
        <v>46</v>
      </c>
      <c r="D14" s="36">
        <v>400</v>
      </c>
    </row>
    <row r="15" spans="1:4" x14ac:dyDescent="0.35">
      <c r="A15" s="36">
        <f t="shared" si="0"/>
        <v>13</v>
      </c>
      <c r="B15" s="41">
        <v>45739</v>
      </c>
      <c r="C15" s="35" t="s">
        <v>47</v>
      </c>
      <c r="D15" s="36">
        <v>15000</v>
      </c>
    </row>
    <row r="16" spans="1:4" x14ac:dyDescent="0.35">
      <c r="A16" s="36">
        <f t="shared" si="0"/>
        <v>14</v>
      </c>
      <c r="B16" s="41">
        <v>45739</v>
      </c>
      <c r="C16" s="35" t="s">
        <v>47</v>
      </c>
      <c r="D16" s="36">
        <v>10000</v>
      </c>
    </row>
    <row r="17" spans="1:4" x14ac:dyDescent="0.35">
      <c r="A17" s="36">
        <f t="shared" si="0"/>
        <v>15</v>
      </c>
      <c r="B17" s="41">
        <v>45739</v>
      </c>
      <c r="C17" s="35" t="s">
        <v>47</v>
      </c>
      <c r="D17" s="36">
        <v>400</v>
      </c>
    </row>
    <row r="18" spans="1:4" x14ac:dyDescent="0.35">
      <c r="A18" s="36">
        <f t="shared" si="0"/>
        <v>16</v>
      </c>
      <c r="B18" s="41">
        <v>45739</v>
      </c>
      <c r="C18" s="35" t="s">
        <v>47</v>
      </c>
      <c r="D18" s="36">
        <v>400</v>
      </c>
    </row>
    <row r="19" spans="1:4" x14ac:dyDescent="0.35">
      <c r="A19" s="36">
        <f t="shared" si="0"/>
        <v>17</v>
      </c>
      <c r="B19" s="41">
        <v>45739</v>
      </c>
      <c r="C19" s="35" t="s">
        <v>47</v>
      </c>
      <c r="D19" s="36">
        <v>500</v>
      </c>
    </row>
    <row r="20" spans="1:4" x14ac:dyDescent="0.35">
      <c r="A20" s="36">
        <f t="shared" si="0"/>
        <v>18</v>
      </c>
      <c r="B20" s="41">
        <v>45740</v>
      </c>
      <c r="C20" s="35" t="s">
        <v>47</v>
      </c>
      <c r="D20" s="36">
        <v>10000</v>
      </c>
    </row>
    <row r="21" spans="1:4" x14ac:dyDescent="0.35">
      <c r="A21" s="36">
        <f t="shared" si="0"/>
        <v>19</v>
      </c>
      <c r="B21" s="41">
        <v>45741</v>
      </c>
      <c r="C21" s="35" t="s">
        <v>47</v>
      </c>
      <c r="D21" s="36">
        <v>10000</v>
      </c>
    </row>
    <row r="22" spans="1:4" x14ac:dyDescent="0.35">
      <c r="A22" s="36">
        <f t="shared" si="0"/>
        <v>20</v>
      </c>
      <c r="B22" s="41">
        <v>45742</v>
      </c>
      <c r="C22" s="35" t="s">
        <v>47</v>
      </c>
      <c r="D22" s="36">
        <v>10000</v>
      </c>
    </row>
    <row r="23" spans="1:4" x14ac:dyDescent="0.35">
      <c r="A23" s="54" t="s">
        <v>48</v>
      </c>
      <c r="B23" s="55"/>
      <c r="C23" s="56"/>
      <c r="D23" s="42">
        <f>SUM(D3:D22)</f>
        <v>183500</v>
      </c>
    </row>
  </sheetData>
  <mergeCells count="2">
    <mergeCell ref="A1:D1"/>
    <mergeCell ref="A23:C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A53A3-4EF1-4333-9DC1-D4B623417E92}">
  <dimension ref="A1:C8"/>
  <sheetViews>
    <sheetView workbookViewId="0">
      <selection activeCell="C15" sqref="C15"/>
    </sheetView>
  </sheetViews>
  <sheetFormatPr baseColWidth="10" defaultColWidth="9.1796875" defaultRowHeight="11.5" x14ac:dyDescent="0.25"/>
  <cols>
    <col min="1" max="1" width="12.54296875" style="50" customWidth="1"/>
    <col min="2" max="2" width="60" style="50" customWidth="1"/>
    <col min="3" max="3" width="17.1796875" style="50" customWidth="1"/>
    <col min="4" max="4" width="9.1796875" style="50"/>
    <col min="5" max="6" width="10.81640625" style="50" bestFit="1" customWidth="1"/>
    <col min="7" max="16384" width="9.1796875" style="50"/>
  </cols>
  <sheetData>
    <row r="1" spans="1:3" s="43" customFormat="1" ht="14.5" x14ac:dyDescent="0.35">
      <c r="A1" s="57" t="s">
        <v>49</v>
      </c>
      <c r="B1" s="57"/>
      <c r="C1" s="57"/>
    </row>
    <row r="2" spans="1:3" s="43" customFormat="1" ht="14.5" x14ac:dyDescent="0.35">
      <c r="A2" s="44">
        <v>45730</v>
      </c>
      <c r="B2" s="45" t="s">
        <v>50</v>
      </c>
      <c r="C2" s="46">
        <v>1800</v>
      </c>
    </row>
    <row r="3" spans="1:3" s="43" customFormat="1" ht="14.5" x14ac:dyDescent="0.35">
      <c r="A3" s="44">
        <v>45732</v>
      </c>
      <c r="B3" s="45" t="s">
        <v>51</v>
      </c>
      <c r="C3" s="46">
        <v>200</v>
      </c>
    </row>
    <row r="4" spans="1:3" s="43" customFormat="1" ht="14.5" x14ac:dyDescent="0.35">
      <c r="A4" s="44">
        <v>45733</v>
      </c>
      <c r="B4" s="45" t="s">
        <v>52</v>
      </c>
      <c r="C4" s="46">
        <v>1200</v>
      </c>
    </row>
    <row r="5" spans="1:3" s="43" customFormat="1" ht="14.5" x14ac:dyDescent="0.35">
      <c r="A5" s="44">
        <v>45733</v>
      </c>
      <c r="B5" s="45" t="s">
        <v>53</v>
      </c>
      <c r="C5" s="46">
        <v>1200</v>
      </c>
    </row>
    <row r="6" spans="1:3" s="43" customFormat="1" ht="14.5" x14ac:dyDescent="0.35">
      <c r="A6" s="44">
        <v>45736</v>
      </c>
      <c r="B6" s="45" t="s">
        <v>54</v>
      </c>
      <c r="C6" s="46">
        <v>1200</v>
      </c>
    </row>
    <row r="7" spans="1:3" s="43" customFormat="1" ht="14.5" x14ac:dyDescent="0.35">
      <c r="A7" s="47">
        <v>45743</v>
      </c>
      <c r="B7" s="48" t="s">
        <v>55</v>
      </c>
      <c r="C7" s="46">
        <v>500</v>
      </c>
    </row>
    <row r="8" spans="1:3" s="43" customFormat="1" ht="14.5" x14ac:dyDescent="0.35">
      <c r="A8" s="58" t="s">
        <v>48</v>
      </c>
      <c r="B8" s="59"/>
      <c r="C8" s="49">
        <f>SUM(C2:C7)</f>
        <v>6100</v>
      </c>
    </row>
  </sheetData>
  <mergeCells count="2">
    <mergeCell ref="A1:C1"/>
    <mergeCell ref="A8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CAISSE</vt:lpstr>
      <vt:lpstr>RELEVE DEPENSES</vt:lpstr>
      <vt:lpstr>REMBOURESEMENT</vt:lpstr>
      <vt:lpstr>DETAILLE DEPLACEMENT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2025-06-12T10:56:27Z</dcterms:modified>
</cp:coreProperties>
</file>