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ttps://sdpgroupe.sharepoint.com/sites/MIGRATIONVERSPLATEFORMERP/Documents partages/DOSSIER MIGRATOIRE/DOSSIER MIGRATOIRE/JURIDIQUES ET CONTRATS/02. SUIVI DES CONTRATS (TOUTES NATURES CONFONDUES)/"/>
    </mc:Choice>
  </mc:AlternateContent>
  <xr:revisionPtr revIDLastSave="37" documentId="6_{19240217-E137-46F0-8338-2F545026ED21}" xr6:coauthVersionLast="47" xr6:coauthVersionMax="47" xr10:uidLastSave="{95F39D08-A806-4D65-B60E-E42F40B456A7}"/>
  <bookViews>
    <workbookView xWindow="-120" yWindow="-120" windowWidth="29040" windowHeight="15720" activeTab="1" xr2:uid="{CDEA8055-2B31-4A4E-A630-75077C41F732}"/>
  </bookViews>
  <sheets>
    <sheet name="Feuil1" sheetId="2" r:id="rId1"/>
    <sheet name="RHJ F4-V1" sheetId="4" r:id="rId2"/>
  </sheets>
  <definedNames>
    <definedName name="_xlnm._FilterDatabase" localSheetId="1" hidden="1">'RHJ F4-V1'!$A$9:$R$10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7" i="4" l="1"/>
  <c r="D17" i="4"/>
  <c r="D75" i="4" s="1"/>
  <c r="E9" i="2"/>
</calcChain>
</file>

<file path=xl/sharedStrings.xml><?xml version="1.0" encoding="utf-8"?>
<sst xmlns="http://schemas.openxmlformats.org/spreadsheetml/2006/main" count="1004" uniqueCount="384">
  <si>
    <t>SUIVI DES CONTRATS</t>
  </si>
  <si>
    <t>N° AFFAIRE</t>
  </si>
  <si>
    <t>NOM DU PROJET</t>
  </si>
  <si>
    <t>CLIENT</t>
  </si>
  <si>
    <t xml:space="preserve">MONTANT HT </t>
  </si>
  <si>
    <t>DUREE                  (mois)</t>
  </si>
  <si>
    <t>DEMARRAGE</t>
  </si>
  <si>
    <t>CONTRAT</t>
  </si>
  <si>
    <t>DATE BON DE COMMANDE</t>
  </si>
  <si>
    <t xml:space="preserve">CAUTIONS </t>
  </si>
  <si>
    <t>OBSERVATIONS</t>
  </si>
  <si>
    <t>PART SDP</t>
  </si>
  <si>
    <t>OS</t>
  </si>
  <si>
    <t>LETTRE DE CONFORT</t>
  </si>
  <si>
    <t xml:space="preserve">DATE                DEBUT </t>
  </si>
  <si>
    <t>DATE                   FIN</t>
  </si>
  <si>
    <t>DATE SIGNATURE SDP</t>
  </si>
  <si>
    <t>DATE SIGNATURE CLIENT</t>
  </si>
  <si>
    <t>DATE ENREGISTREMENT</t>
  </si>
  <si>
    <t>CAUTION</t>
  </si>
  <si>
    <t>MAIN                      LEVEE</t>
  </si>
  <si>
    <t>AF033</t>
  </si>
  <si>
    <t>NATIVE HOTEL</t>
  </si>
  <si>
    <t>AVENANT N° 1</t>
  </si>
  <si>
    <t>RHJ-F4-V1</t>
  </si>
  <si>
    <t>POINT DES PROJETS AU SERVICE JURIDIQUE</t>
  </si>
  <si>
    <t xml:space="preserve">TABLEAU DE SUIVI DES AFFAIRES </t>
  </si>
  <si>
    <t xml:space="preserve">DUREE 
</t>
  </si>
  <si>
    <t>CONTRATS PRESTATAIRES OU BC SIGNES</t>
  </si>
  <si>
    <t>ECHANGES CONTRACTUELS</t>
  </si>
  <si>
    <t>STATUT/OBSERVATIONS</t>
  </si>
  <si>
    <t>FAITS MARQUANTS</t>
  </si>
  <si>
    <t>PV                      NEGOCIATION</t>
  </si>
  <si>
    <t xml:space="preserve">DATE DEBUT </t>
  </si>
  <si>
    <t>DATE FIN CONTRACTUELLE</t>
  </si>
  <si>
    <t>AF55</t>
  </si>
  <si>
    <t xml:space="preserve">Convention de sous traitance entre SDP et  Ginger SOFRECO </t>
  </si>
  <si>
    <t>GINGER SOFRECO</t>
  </si>
  <si>
    <t>02 semaines</t>
  </si>
  <si>
    <t>ATELIER D'INGENIERIE</t>
  </si>
  <si>
    <t>Courrier envoyé au client pour informer que l’étude de value engineering du lot 1, sollicitée et validée après échanges, a été réalisée et finalisée en urgence avant la signature de la convention de sous-traitance, et que le livrable est disponible sous réserve de régularisation de ladite convention.</t>
  </si>
  <si>
    <t>En attente de contractualisation</t>
  </si>
  <si>
    <t>AF54</t>
  </si>
  <si>
    <t>ADEOTI/Assistance Technique pour le Projet de construction d'un centre commercial à Lomé</t>
  </si>
  <si>
    <t>ADEOTI</t>
  </si>
  <si>
    <t>03 semaines</t>
  </si>
  <si>
    <t xml:space="preserve">Bon de commande reçu du Client </t>
  </si>
  <si>
    <t>AF053</t>
  </si>
  <si>
    <t>ACISE/Suivi et contrôle des travaux de trois écoles professionnelles de formation agricole (EPFA) au BENIN ; LOT 1 : EPFA de  BASSILA</t>
  </si>
  <si>
    <t>ACISE</t>
  </si>
  <si>
    <t xml:space="preserve">17 mois </t>
  </si>
  <si>
    <t xml:space="preserve"> 24/02/26
Notification en date du 24/03/2026</t>
  </si>
  <si>
    <t>le 14 avril 26 complément de l'attestation météorologique effectué</t>
  </si>
  <si>
    <t>En attente du retour du contrat signé par l'autorité contractante</t>
  </si>
  <si>
    <t>AF052</t>
  </si>
  <si>
    <t>SGTM/ Analyse technique de dossier pour un projet de construction d’immeuble à Cotonou</t>
  </si>
  <si>
    <t>SGTM</t>
  </si>
  <si>
    <t>8 000 000</t>
  </si>
  <si>
    <t>Mission terminée</t>
  </si>
  <si>
    <t>Bon de commande reçu le 04/02/2026</t>
  </si>
  <si>
    <t>AF051</t>
  </si>
  <si>
    <t>AF050</t>
  </si>
  <si>
    <t xml:space="preserve">Ministère du cadre de vie /Accord cadre AMO Direction Générale de l’Habitat et de la Construction - Mission d’appui technique </t>
  </si>
  <si>
    <t>MCVT</t>
  </si>
  <si>
    <t>Contrat cadre sur 2 ans</t>
  </si>
  <si>
    <t>Signé du client le 28/11/25</t>
  </si>
  <si>
    <t xml:space="preserve">AF049 </t>
  </si>
  <si>
    <t>AF048</t>
  </si>
  <si>
    <t xml:space="preserve">SIRAT/ Mission de Direction d’Exécution des Travaux (DET) dans le cadre du projet de construction de mini-terrains de football dans dix (10) CEG </t>
  </si>
  <si>
    <t>SIRAT</t>
  </si>
  <si>
    <t>52 900 000</t>
  </si>
  <si>
    <t>03 mois</t>
  </si>
  <si>
    <t xml:space="preserve"> 06/01/26
Notification en date du 19/03/2026</t>
  </si>
  <si>
    <t>AF047</t>
  </si>
  <si>
    <t>COBLOC/ Mission de maitrise d'œuvre d'exécution des Travaux d’aménagement de l’esplanade du Palais des congrès de Cotonou</t>
  </si>
  <si>
    <t>COBLOC</t>
  </si>
  <si>
    <t>100 000 000</t>
  </si>
  <si>
    <t>04 mois</t>
  </si>
  <si>
    <t>Projet de contrat envoyé par SDP le 14/01/26</t>
  </si>
  <si>
    <t>le 27/03/26 Nouvelle relance effectuée par mail pour la signature du contrat</t>
  </si>
  <si>
    <t>AF046</t>
  </si>
  <si>
    <t xml:space="preserve">ADEOTI/Revue d’études techniques de trois ouvrages d’art </t>
  </si>
  <si>
    <t xml:space="preserve">Mission exécutée </t>
  </si>
  <si>
    <t>Le 17/12/25 Reçu bon de commande de la part du Client</t>
  </si>
  <si>
    <t>AF045</t>
  </si>
  <si>
    <t>ANAP/Contrôle et surveillance des travaux de Génie Civil du Projet de construction de la pépinière nationale du Grand Nokoué</t>
  </si>
  <si>
    <t>ANAP</t>
  </si>
  <si>
    <t>65 240 000</t>
  </si>
  <si>
    <t>08 mois</t>
  </si>
  <si>
    <t>En cours d'exécution</t>
  </si>
  <si>
    <t>le 10 avril 2026 garantie d'avance de démarrage obtenue de la BIIC</t>
  </si>
  <si>
    <t>AF044</t>
  </si>
  <si>
    <t xml:space="preserve">YCIH BENIN/ Assistance technique et coordination de Projet de construction </t>
  </si>
  <si>
    <t>YCIH BENIN</t>
  </si>
  <si>
    <t xml:space="preserve">72 000 000 </t>
  </si>
  <si>
    <t>12 mois</t>
  </si>
  <si>
    <t xml:space="preserve"> Contrat Fabrice GANDOHOUNDE</t>
  </si>
  <si>
    <t>AF043</t>
  </si>
  <si>
    <t>SIRAT/ Travaux de viabilisation du site de construction de campus de Sèmè City- Groupement SDP - PJ CONSULT</t>
  </si>
  <si>
    <t>747 461 778</t>
  </si>
  <si>
    <t>31 mois</t>
  </si>
  <si>
    <t>Contrat finalisé déposé le 08/04/2026 avec toutes les annexes</t>
  </si>
  <si>
    <t>En attente du retour du contrat signé    par l’autorité contractante</t>
  </si>
  <si>
    <t>AF042</t>
  </si>
  <si>
    <t>AF041</t>
  </si>
  <si>
    <t>SIRAT/Actualisation des études techniques, environnementales, sociales et de sécurité de la passerelle de TCHONVI</t>
  </si>
  <si>
    <t>-Bon de commande / YEHOUNOU Victorin
'-BC/ Cirex ingénierie
'-BC/ Avicenne consult
'-BC/ AZEDCET group</t>
  </si>
  <si>
    <t>Contrat signé déposé le 05/01/2026
Acceptation signée par SDP et déposée le 04/12/2025
Retour sur projet de contrat effectué le 1er/12/2025</t>
  </si>
  <si>
    <t>Reçu notification au 03/12/2025 
Le 1er/12/2025 Projet de contrat reçu de la SIRAT  
PV de négociation approuvé le 25/09/2025</t>
  </si>
  <si>
    <t>AF040</t>
  </si>
  <si>
    <t>SIRAT/ DET pour les travaux de construction du centre de santé de Pahou, la réhabilitation du bâtiment devant abriter la réadaptation cardiaque du CHNHU-HKM de Cotonou et la réalisation des travaux confortatifs du centre de Natitingou</t>
  </si>
  <si>
    <t>127 118 644</t>
  </si>
  <si>
    <t>11 mois</t>
  </si>
  <si>
    <t>AF039</t>
  </si>
  <si>
    <t>SIRAT/Contrôle et surveillance des travaux d’entretien courant mécanisé et manuel de 960,968 km de routes revêtues en moyen et mauvais du réseau routier national, campagne pluriannuelle 2025-2026
Lot 01</t>
  </si>
  <si>
    <t>179 013 983</t>
  </si>
  <si>
    <t>18 mois</t>
  </si>
  <si>
    <t xml:space="preserve">  </t>
  </si>
  <si>
    <t>AF038</t>
  </si>
  <si>
    <t xml:space="preserve">Agence de Développement de Sèmè city (ADSC)/ Sélection d’un cabinet pour réaliser les études de mobilité du campus de Ouidah- Groupement SDP PCM </t>
  </si>
  <si>
    <t>ADSC</t>
  </si>
  <si>
    <t xml:space="preserve">21 433 493 </t>
  </si>
  <si>
    <t>4 mois</t>
  </si>
  <si>
    <t>15 /07/2025 attribution du marché</t>
  </si>
  <si>
    <t>AF037</t>
  </si>
  <si>
    <t>JULIUS BERGER/ Etudes techniques d'exécution des travaux de réalisation d’un tronçon de route pour la desserte de la future ambassade du Maroc (220ml)</t>
  </si>
  <si>
    <t>JULIUS BERGER BENIN</t>
  </si>
  <si>
    <t>25 000 000</t>
  </si>
  <si>
    <t>4 semaines</t>
  </si>
  <si>
    <t>Mision terminée</t>
  </si>
  <si>
    <t>Avenant reçu du client et déposé le 09/04/2026</t>
  </si>
  <si>
    <t xml:space="preserve">Règlement partiel reçu du Client
Mission terminée               </t>
  </si>
  <si>
    <t>AF036</t>
  </si>
  <si>
    <t>JULIUS BERGER/ETUDES D’AMENAGEMENTS ET D’EXECUTION DE TRAVAUX ROUTIERS 
Rue n° 1 : « Ancien pont – Carrefour SOBEBRA » (1,5 km)
Rue n° 2 : « Troisième Pont – Carrefour SOBEBRA » (1,576 km)  
Carrefour La Corniche &amp; La Roche &amp; Sobebra</t>
  </si>
  <si>
    <t>86 000 000</t>
  </si>
  <si>
    <t xml:space="preserve">3 mois </t>
  </si>
  <si>
    <t xml:space="preserve">Courrier au prestataires AVICENNE et CIREX INGENIERIE, en date du 14 août 2025 portant suspension des travaux au fin d’une clarification avec le maître d’ouvrage </t>
  </si>
  <si>
    <t>Contrat signé SDP déposé ce 10/03/2026
Le 27/02/2026 retour de contrat amendé par SDP
Courrier de suspension envoyé le 06/10/2025
Courrier de relance signature envoyé à JB le 14/08/2025
Courrier d’information sur l’état d’avancement des contrats en cours d’exécution envoyé le 14/08/2025</t>
  </si>
  <si>
    <t>le 16/03/2026 une nouvelle version du contrat envoyé par JB pour signature 
Le 06/03/2026 contrat signé SDP envoyé par mail au Client
Le 25/02/2026 reçu contrat du client pour amendement
Mail de suspension Reçu le 11/08/2025 projet de contrat au format de JB et retour d’amendement effectué par SDP le 12/08/2025
Projet de contrat envoyé le 11 juin 2025 pour amendement</t>
  </si>
  <si>
    <t>AF035</t>
  </si>
  <si>
    <t xml:space="preserve">CDCB/ Assistance technique pour l’appui au mécanisme de suivi du projet d’installation d’une usine de transformation d’agrumes et d’ananas dans la commune de Zakpota </t>
  </si>
  <si>
    <t>CDCB</t>
  </si>
  <si>
    <t>5 700 000</t>
  </si>
  <si>
    <t>11/06/2025 Notification du marché</t>
  </si>
  <si>
    <t>Démarrage le 04 août 2025</t>
  </si>
  <si>
    <t xml:space="preserve"> Courrier d’échéance du délai contractuel au 15 décembre 2025, déposé le 28/11/2025 
</t>
  </si>
  <si>
    <t>AF034</t>
  </si>
  <si>
    <t>CDCB/ Assistance technique pour l’appui au mécanisme de suivi du projet d’installation d’une usine de fabrication de matériaux de construction dans la commune de Sème-Kpodji</t>
  </si>
  <si>
    <t>8 250 000</t>
  </si>
  <si>
    <t>6 mois</t>
  </si>
  <si>
    <t xml:space="preserve">Courrier d’échéance du délai contractuel au 31 janvier 2026, déposé le 28/11/2025
</t>
  </si>
  <si>
    <t>AF032</t>
  </si>
  <si>
    <t>SIRAT/ Contrôle et surveillance des travaux de neuf (09) ponts unibridge et de seize (16) ouvrages hydrauliques en zones périurbaines au bénin/ Groupement SETEC SDP</t>
  </si>
  <si>
    <t xml:space="preserve">OS de poursuite des travaux daté du 16/01/26 reçu le 23/01/26                          </t>
  </si>
  <si>
    <t>Démarré en décembre 2024</t>
  </si>
  <si>
    <t>fin juin 2026</t>
  </si>
  <si>
    <t>Contrat de location des véhicules signé des parties</t>
  </si>
  <si>
    <t>Fin prévue pour juin 2026</t>
  </si>
  <si>
    <t>AF031</t>
  </si>
  <si>
    <t>SIRAT /Mission DET des Travaux d’urgence de réparation des dégradations critiques relevées sur le réseau routier national</t>
  </si>
  <si>
    <t>43 080 375</t>
  </si>
  <si>
    <t>5 mois</t>
  </si>
  <si>
    <t>18/06/2025(Attribution)</t>
  </si>
  <si>
    <t>Démarré le 11 septembre 2025</t>
  </si>
  <si>
    <t>Lettre de demande de main levée de caution déposée le 16/04/2026</t>
  </si>
  <si>
    <t>AF030</t>
  </si>
  <si>
    <t>ADEOTI/Elaboration d'hypothèses techniques et chiffrage en débours sec d'un ouvrage de franchissement sur le fleuve zou - route Bohicon-Dassa</t>
  </si>
  <si>
    <t>7 930 000</t>
  </si>
  <si>
    <t>2 mois</t>
  </si>
  <si>
    <t xml:space="preserve">Attestation de bonne fin de mission disponible
Bon de commande disponible </t>
  </si>
  <si>
    <t xml:space="preserve">Mission clôturée </t>
  </si>
  <si>
    <t>AF029</t>
  </si>
  <si>
    <t>MATIERE/Mise en place d’un bureau de management de projet (PMO) pour l’entreprise matière Côte-d’Ivoire</t>
  </si>
  <si>
    <t>MATIERE</t>
  </si>
  <si>
    <t>2 152 483 777</t>
  </si>
  <si>
    <t>Offre approuvée</t>
  </si>
  <si>
    <t>AF028</t>
  </si>
  <si>
    <t>SIRAT/ Mission DET sur les Travaux de maintenance et de sauvegarde des ouvrages des 22 stades communaux de type omnisport.</t>
  </si>
  <si>
    <t>389 215 000</t>
  </si>
  <si>
    <t>Notification du 23/05/2025</t>
  </si>
  <si>
    <t>AF027</t>
  </si>
  <si>
    <t>SIRAT/Mission DET sur les Travaux d’installation de deux postes de péage mobile à Houègbo et Kétou</t>
  </si>
  <si>
    <t>17/06/2025 Attribution de marché</t>
  </si>
  <si>
    <t>Rapport final déposé depuis janvier mais un accompagnement ponctuel et sur demande est accordé au client
Lettre de demande de main levée de caution déposée le 16/04/2026</t>
  </si>
  <si>
    <t>AF026</t>
  </si>
  <si>
    <t>SIRAT/Mission DET Projet de Construction de la cité financière Phase 1 (SIMAU, BIIC, CDCB-CAGD)</t>
  </si>
  <si>
    <t xml:space="preserve">22 mois </t>
  </si>
  <si>
    <t>18/04/2025 (Attribution de marché</t>
  </si>
  <si>
    <t>Démarrage au 08/05/2025</t>
  </si>
  <si>
    <t>En cours d’exécution</t>
  </si>
  <si>
    <t>AF025</t>
  </si>
  <si>
    <t>SIRAT/Mission DET Projet de construction de l’Hôtel de ville de Porto Novo</t>
  </si>
  <si>
    <t>111 117 000</t>
  </si>
  <si>
    <t xml:space="preserve">21 mois </t>
  </si>
  <si>
    <t>14/04/2025 (Attribution de marcé)</t>
  </si>
  <si>
    <t xml:space="preserve"> Mission en cours d’exécution</t>
  </si>
  <si>
    <t>AF024</t>
  </si>
  <si>
    <t>AVENANT  PTB(Contrôle et surveillance des travaux de réparation des dégradations relevées sur les talus et les quarts de cône du pont martin Luther King)</t>
  </si>
  <si>
    <t>3 mois</t>
  </si>
  <si>
    <t>27/01/2026 Attribution de marché</t>
  </si>
  <si>
    <t xml:space="preserve">Avenant enrégistré déposé le 05/03/2026
Le 28/01/2026 reçu avenant signé
</t>
  </si>
  <si>
    <t>SIRAT/ Contrôle et surveillance des travaux confortatifs et de PTB sur la section carrefour Bélier - carrefour Sème</t>
  </si>
  <si>
    <t>74 884 000</t>
  </si>
  <si>
    <t xml:space="preserve">7 mois </t>
  </si>
  <si>
    <t>25/03/2025 Attribution de marché</t>
  </si>
  <si>
    <t>Caution fournie
EBA Martin
FALAYO Dorisse
OUINSAVI Wilfried</t>
  </si>
  <si>
    <t>Mission non terminée avenant pris pour la continuité des travaux sur 3 mois avec incidence financière
En cours d’exécution</t>
  </si>
  <si>
    <t>AF023</t>
  </si>
  <si>
    <t>CDCB/ Mission d'audit technique à ORANA S.A.</t>
  </si>
  <si>
    <t>3 375 000</t>
  </si>
  <si>
    <t>10 jours</t>
  </si>
  <si>
    <t xml:space="preserve">Bon de commande enregistré envoyé au Client le 20 juin 2025
Bon de commande reçue du client </t>
  </si>
  <si>
    <t xml:space="preserve">Attestation de service fait reçu le 21 juillet 2025
</t>
  </si>
  <si>
    <t>AF022</t>
  </si>
  <si>
    <t>MATIERE/Mise en place d’un bureau de management de projet (PMO) pour l’entreprise MATIERE BENIN</t>
  </si>
  <si>
    <t>384 911 850</t>
  </si>
  <si>
    <t>Démarré le 17/02/2025</t>
  </si>
  <si>
    <t>Mission terminée( attestation de bonne fin à réclamer)</t>
  </si>
  <si>
    <t>AF21</t>
  </si>
  <si>
    <t>AVENANT N°2</t>
  </si>
  <si>
    <t>DREAM BEACH</t>
  </si>
  <si>
    <t>8 mois</t>
  </si>
  <si>
    <t>le 17/04/2026 version enreégistrée de l'Avenant de continuité des travaux déposée à Dream Beach</t>
  </si>
  <si>
    <t>AVENANT N°1 (lettre de reprise)</t>
  </si>
  <si>
    <t>16 mois</t>
  </si>
  <si>
    <t>HOUNGUE Boniface 
TRIAT Dalila</t>
  </si>
  <si>
    <t>Courrier d’échéance du délai contractuel au 26 mars 2026, déposé le 01/12/2025</t>
  </si>
  <si>
    <t>Courrier ref N°008/GSG/SJ/PDG/SDP/2025 portant reprise des travaux et Point sur la collaboration</t>
  </si>
  <si>
    <t>Cove Beach /Mission DET</t>
  </si>
  <si>
    <t>120 000 000</t>
  </si>
  <si>
    <t>20 mois</t>
  </si>
  <si>
    <t>AF020</t>
  </si>
  <si>
    <t>JULIUS BERGER/ Mise à disposition d’un Contract Manager</t>
  </si>
  <si>
    <t>118 800 000
48 000 000</t>
  </si>
  <si>
    <t>59400000
48000000</t>
  </si>
  <si>
    <t>24 mois
12 mois</t>
  </si>
  <si>
    <t>Démarré 11/11/2024</t>
  </si>
  <si>
    <t>Sam IBRAHIM</t>
  </si>
  <si>
    <t>Révision du montant du contrat effectué et avenant pris
Règlement des factures mensuelles jusqu’en mai 2025</t>
  </si>
  <si>
    <t>AF019</t>
  </si>
  <si>
    <t xml:space="preserve">ADEOTI/ Mission d’assistance pour le passage en comptabilité analytique d’exploitation et coaching du DAF de l’entreprise </t>
  </si>
  <si>
    <t>40 000 000</t>
  </si>
  <si>
    <t>Démarré le 02/12/2024</t>
  </si>
  <si>
    <t>Contrat AUDIFISC</t>
  </si>
  <si>
    <t>En attente de signature du contrat 
Contrat en cours d'exécution (le prestataire relance le  client sans suite pour coopération ) Contrat en voie de suspension</t>
  </si>
  <si>
    <t>Dépôt du contrat physique pour signature le 07/08/2025
Validation du contrat par les parties</t>
  </si>
  <si>
    <t>AF018</t>
  </si>
  <si>
    <t>AVENANT N°1</t>
  </si>
  <si>
    <t>199 470 000</t>
  </si>
  <si>
    <t xml:space="preserve">
ZOCLI Dieudonné
AGBAHOUNDJO Nadia</t>
  </si>
  <si>
    <t>SIRAT/ Mission DET du projet de construction de la prison civile à Ouèdo.</t>
  </si>
  <si>
    <t>21 mois</t>
  </si>
  <si>
    <t>AVENANT N°3</t>
  </si>
  <si>
    <t>SCI NATIVE</t>
  </si>
  <si>
    <t>NA</t>
  </si>
  <si>
    <t>AF017</t>
  </si>
  <si>
    <t>SCI NATIVE/ Assistance au projet de construction villas natives à Ouidah</t>
  </si>
  <si>
    <t>7 mois</t>
  </si>
  <si>
    <t>Mission achevée et avenant de renouvellement pris</t>
  </si>
  <si>
    <t>AF016</t>
  </si>
  <si>
    <t>AGIRE/ Mission de restructuration et de réorganisation de l’entreprise AGIRE sur une période de 03 mois pour la première partie</t>
  </si>
  <si>
    <t>AGIRE</t>
  </si>
  <si>
    <t>Signature du client</t>
  </si>
  <si>
    <t>Attestation de bonne fin de mission disponible</t>
  </si>
  <si>
    <t>Mission clôturée</t>
  </si>
  <si>
    <t>AF015</t>
  </si>
  <si>
    <t>SIRAT SA/ PHASE 2 Réalisation de la mission de direction de l’exécution des travaux (DET) du projet de construction des cités Administratives et Départementales</t>
  </si>
  <si>
    <t>24 mois y compris phase 1</t>
  </si>
  <si>
    <t>05/07/2024 Attribution de marché</t>
  </si>
  <si>
    <t>Personnel interne</t>
  </si>
  <si>
    <t>Dernier site réceptionné en avril 2026 sauf le site portant construction de la villa du préfet qui n'a jamais débuté par l'entreprise exécutante</t>
  </si>
  <si>
    <t xml:space="preserve">Main levée sur garantie d'avance de démarrage transmise à banque le 19 février 2026
</t>
  </si>
  <si>
    <t>AF014</t>
  </si>
  <si>
    <t>MATIERE / Mise en place d’un Bureau de Management de Projet (PMO) Elaboration de projet d’exécution</t>
  </si>
  <si>
    <t>418 667 000</t>
  </si>
  <si>
    <t xml:space="preserve"> 07/06/2024</t>
  </si>
  <si>
    <t xml:space="preserve"> </t>
  </si>
  <si>
    <t xml:space="preserve">Attestation de bonne fin d’exécution reçu le 08 juillet 2025.
</t>
  </si>
  <si>
    <t xml:space="preserve">Contrat clôturée </t>
  </si>
  <si>
    <t>AF013</t>
  </si>
  <si>
    <t>SIRAT SA/Réalisation des études APD et l’élaboration des DAO de la partie Ouest du Contournement Nord de Cotonou (CONOCO) y compris le barreau de liaison Ouest au Contournement Nord de Cotonou avec les voies d’accès au Port Autonome de Cotonou et le tronçon Kpota-Akassato</t>
  </si>
  <si>
    <t>antérieur à l'OS</t>
  </si>
  <si>
    <t>Signé par le mandataire</t>
  </si>
  <si>
    <t xml:space="preserve">Attestation de bonne fin d’exécution reçue le 19/11/2025
 </t>
  </si>
  <si>
    <t>AF012</t>
  </si>
  <si>
    <t>SIRAT SA/ PHASE 1 Réalisation de la mission de direction de l’exécution des travaux (DET) du projet de construction des Cités Administratives et Départementales.</t>
  </si>
  <si>
    <t>24 mois</t>
  </si>
  <si>
    <t>Main levée sur garantie d'avance de démarrage transmise à banque le 19 février 2026
Facturation débutée en mars 2024</t>
  </si>
  <si>
    <t>AF011</t>
  </si>
  <si>
    <t>SIRAT SA/Contrôle et surveillance des travaux d’aménagement et de bitumages de la route Bohicon Tindji Zakpota -Groupement SETEC SDP BATHYS</t>
  </si>
  <si>
    <t>1 120 900 000</t>
  </si>
  <si>
    <t>19 mois avec une prolongation de délai qui porte la mission à 28 mois</t>
  </si>
  <si>
    <t xml:space="preserve"> 18/09/2023</t>
  </si>
  <si>
    <t>Courrier de la demande de correction envoyé
le 02/07/2025 
OS à corriger</t>
  </si>
  <si>
    <t>Le 20/06/2025 Reçu OS de prorogation du délai d’exécution (OS erroné)</t>
  </si>
  <si>
    <t xml:space="preserve">Le 11/05/2026 Séance avec le chef projet à la SIRAT pour la validation du point financier supplémentaire établit par la mission de contrôle </t>
  </si>
  <si>
    <t>AF010</t>
  </si>
  <si>
    <t>ADEOTI SA/ N°027/06/CJ/PDG/SDP/2023 Mise en place d’un bureau de management de projet (PMO) sur une période de 24 mois.</t>
  </si>
  <si>
    <t>1 287 900 000</t>
  </si>
  <si>
    <t xml:space="preserve"> 19/06/2023</t>
  </si>
  <si>
    <t>Ro and Partners
Kali concept
Cirex ingénierie
Compagnie Inov plus inter
Avicenne consult 2</t>
  </si>
  <si>
    <t>Attestation de bonne fin de mission disponible
Séance de restitution en présence des acteurs de l’entreprise ADEOTI et SDP</t>
  </si>
  <si>
    <t>AF009</t>
  </si>
  <si>
    <t>EGBTP/ N°015/04/CJ/PDG/SDP/2023 
Assistance pour la mise en œuvre du plan de réorganisation et de restructuration de EGBTP</t>
  </si>
  <si>
    <t>EGBTP</t>
  </si>
  <si>
    <t>58 372 881</t>
  </si>
  <si>
    <t>Projet non démarré
(Cause crise de guerre au Niger en 2023)</t>
  </si>
  <si>
    <t>AF008</t>
  </si>
  <si>
    <t>OFMAS/Etude de prix sur les projets Agata Igolo frontière Nigéria et Vakon Avagbodji Aguégué</t>
  </si>
  <si>
    <t>OFMAS</t>
  </si>
  <si>
    <t>8 500 000</t>
  </si>
  <si>
    <t>02 mois</t>
  </si>
  <si>
    <t xml:space="preserve"> 23/03/2023</t>
  </si>
  <si>
    <t>AF007</t>
  </si>
  <si>
    <t>CFAO/AMO en phase conception</t>
  </si>
  <si>
    <t>CFAO</t>
  </si>
  <si>
    <t>20 700 000</t>
  </si>
  <si>
    <t>12 semaines</t>
  </si>
  <si>
    <t xml:space="preserve"> 09/12/2022</t>
  </si>
  <si>
    <t>AF006</t>
  </si>
  <si>
    <t>SCB LA FARGE/ Maîtrise d’œuvre d’exécution</t>
  </si>
  <si>
    <t>SCB LAFARGE</t>
  </si>
  <si>
    <t>3 300 000</t>
  </si>
  <si>
    <t xml:space="preserve"> 07/12/2022</t>
  </si>
  <si>
    <t xml:space="preserve">Mission clôturée    </t>
  </si>
  <si>
    <t>AF005</t>
  </si>
  <si>
    <t>OFMAS/ Restructuration des filières matériels et industries de l’entreprise OFMAS INTERNATIONAL SA</t>
  </si>
  <si>
    <t>29 500 000</t>
  </si>
  <si>
    <t>2,5 mois</t>
  </si>
  <si>
    <t xml:space="preserve"> 04/08/2022</t>
  </si>
  <si>
    <t>AF004</t>
  </si>
  <si>
    <t>EGBTP/ Mission pour le diagnostic de l’organisation et la restructuration de l’entreprise EGBTP</t>
  </si>
  <si>
    <t>25 000 000</t>
  </si>
  <si>
    <t xml:space="preserve"> 03/11/2022</t>
  </si>
  <si>
    <t>NE</t>
  </si>
  <si>
    <t>Attestation de bonne fin disponible</t>
  </si>
  <si>
    <t>AF003</t>
  </si>
  <si>
    <t>SIMAU/Mission de revue et mise à jour du manuel de procédures techniques de la SIMAU</t>
  </si>
  <si>
    <t>SIMAU</t>
  </si>
  <si>
    <t>24 740 000</t>
  </si>
  <si>
    <t xml:space="preserve"> 13/07/2022</t>
  </si>
  <si>
    <t>AF002</t>
  </si>
  <si>
    <t>GTP/ AMO, Organisation et restructuration de l’entreprise GTP</t>
  </si>
  <si>
    <t>GTP</t>
  </si>
  <si>
    <t>15 375 000</t>
  </si>
  <si>
    <t>45 jours</t>
  </si>
  <si>
    <t xml:space="preserve"> 25 avril 2022</t>
  </si>
  <si>
    <t>AF001</t>
  </si>
  <si>
    <t>SIRBA/ Conseil PMO auprès du Directeur général de SIRBA</t>
  </si>
  <si>
    <t>SIRBA</t>
  </si>
  <si>
    <t>90 jours</t>
  </si>
  <si>
    <t xml:space="preserve"> 06/04/2022</t>
  </si>
  <si>
    <t>TOTAL</t>
  </si>
  <si>
    <t xml:space="preserve"> 26/05/26 Courrier de suspension de la mission adressé à Audifisc 
Relance client pour la signature du contrat, effectué par voie téléphonique le 20/08/2025
Relance client pour la signature du contrat</t>
  </si>
  <si>
    <t>RESSOURCES HUMAINES ET JURIDIQUE</t>
  </si>
  <si>
    <t>le 19 mai 26 reçu à nouveau le contrat pour signature SDP et dépôt du contrat signé le même jour (19/05/26)</t>
  </si>
  <si>
    <t>03 factures ont été réglées par le client</t>
  </si>
  <si>
    <t xml:space="preserve">Relance client effectuée le 08/06/2026 </t>
  </si>
  <si>
    <t xml:space="preserve">Contrat enregistré déposé à la SIRAT le 08/05/2026 </t>
  </si>
  <si>
    <t>Mission terminée (certificat de bonne fin à réclamer)</t>
  </si>
  <si>
    <t>Dernier rapport transmis le 04 mai 2026</t>
  </si>
  <si>
    <t xml:space="preserve">
Le 23/03/2025 envoie du courrier portant avis de la mission de contrôle sur la demande de prorogation de delai déexcécution de l'entreprise AYEMA et FILS
</t>
  </si>
  <si>
    <t>Le 02/06/2026 reçu notification d'attribution portant avenant au contrat</t>
  </si>
  <si>
    <t>Notification du 29/05/2026</t>
  </si>
  <si>
    <t xml:space="preserve">Relance client effectuée le 08/06/2026  </t>
  </si>
  <si>
    <t>Ce 08/06/2026 envoie des pièces administratives pour la contractualisation</t>
  </si>
  <si>
    <t xml:space="preserve">Mission terminée </t>
  </si>
  <si>
    <t>Courrier de relance déposé au sécretariat De la PRMP du MCVT  le 27 avril 2026 En attente de validation au CM</t>
  </si>
  <si>
    <t>Aveanant en cours de contracualisation</t>
  </si>
  <si>
    <t xml:space="preserve">Contrat enregistré déposé à la SIRAT le 17/06/2026 </t>
  </si>
  <si>
    <t>PV resigné par JBS le 16/06/2026</t>
  </si>
  <si>
    <r>
      <t xml:space="preserve">Info reçue sur un lancement en deux phases après échange avec la SIRAT
Perspective de réception d’un Ordre de Service (OS) de démarrage pour la phase 1 </t>
    </r>
    <r>
      <rPr>
        <b/>
        <sz val="14"/>
        <color theme="1"/>
        <rFont val="Garamond"/>
        <family val="1"/>
      </rPr>
      <t>en juillet 2026.</t>
    </r>
  </si>
  <si>
    <t>Relance effectuée par le DG_confère mail du 18/06/2026 point SIRAT au 17-06-26</t>
  </si>
  <si>
    <t>Blocage signalé sur la validation du décompte en raison du démarrage non effectif des travaux sur Natitingou (site remis le 03/06/26) et nécessité de concertation avec le pôle Bâtiments et Édifices Publics – Santé pour ajustement du décompte.
Promesse d'avenant de prolongation en lien avec le décalage entre la durée de la mission (05/01/26 – 05/12/26) et l’avancement réel des travaux sur Pahou et Natitingou.</t>
  </si>
  <si>
    <t xml:space="preserve">En attente de l'OS de démarrage
</t>
  </si>
  <si>
    <t xml:space="preserve">En cours d'exécution </t>
  </si>
  <si>
    <t>Le 16/06/26 avis favorable obtenu du DG pour règlement de l'avance de SDP(confère mail du 16 juin 26 du DG RDV avec ANAP)
Le 11 juin 2026 Courrier envoyé au client pour solliciter le versement de l'avance initialement rejetée</t>
  </si>
  <si>
    <t xml:space="preserve">Facture impayée, dernière relance effectuée le 22/06/2026 </t>
  </si>
  <si>
    <t>Mission terminée (certificat de bonne fin à réclamer )</t>
  </si>
  <si>
    <t>Néant</t>
  </si>
  <si>
    <t>Attestation de bonne fin demandée le 25/06/2026
Encaissement reçu</t>
  </si>
  <si>
    <t>le 29/06/2026 avenant signé reçu pour enregistrement</t>
  </si>
  <si>
    <t>le 30/06/2026 Courrier envoyé à la PRMP pour demander l'émission de l'ordre de service de démarrage et le règlement de l'avance de démarrage
Dépôt du contrat enregistré déposé le 29 août 2025
Reçu contrat signé le 22 /07/2025 pour enregistrement
Contrat signé transmis à la SIRAT
Contrat électronique reçu et amendé
Le 21 mai 2025 courrier envoyé par SDP à la PRMP pour notifier que nous avons mobilisé notre équipe</t>
  </si>
  <si>
    <t xml:space="preserve">En attente de l’OS de démarrage et du reglement de l'avance de démarrage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</si>
</sst>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 [$F CFA-280C]"/>
    <numFmt numFmtId="165" formatCode="d/m/yy;@"/>
  </numFmts>
  <fonts count="16">
    <font>
      <sz val="11"/>
      <color theme="1"/>
      <name val="Aptos Narrow"/>
      <family val="2"/>
      <scheme val="minor"/>
    </font>
    <font>
      <b/>
      <sz val="12"/>
      <color theme="1"/>
      <name val="Garamond"/>
      <family val="1"/>
    </font>
    <font>
      <b/>
      <sz val="11"/>
      <color theme="1"/>
      <name val="Aptos Narrow"/>
      <family val="2"/>
      <scheme val="minor"/>
    </font>
    <font>
      <b/>
      <sz val="12"/>
      <color theme="1"/>
      <name val="Aptos Narrow"/>
      <family val="2"/>
      <scheme val="minor"/>
    </font>
    <font>
      <sz val="8"/>
      <name val="Aptos Narrow"/>
      <family val="2"/>
      <scheme val="minor"/>
    </font>
    <font>
      <sz val="12"/>
      <color theme="1"/>
      <name val="Aptos Narrow"/>
      <family val="2"/>
      <scheme val="minor"/>
    </font>
    <font>
      <sz val="12"/>
      <color theme="1"/>
      <name val="Vinci Sans"/>
    </font>
    <font>
      <sz val="12"/>
      <color theme="1"/>
      <name val="Arial"/>
      <family val="2"/>
    </font>
    <font>
      <b/>
      <sz val="24"/>
      <color rgb="FF005DA2"/>
      <name val="Century Gothic"/>
      <family val="2"/>
    </font>
    <font>
      <b/>
      <sz val="12"/>
      <color rgb="FFC00000"/>
      <name val="Garamond"/>
      <family val="1"/>
    </font>
    <font>
      <sz val="11"/>
      <color theme="1"/>
      <name val="Aptos Narrow"/>
      <family val="2"/>
      <scheme val="minor"/>
    </font>
    <font>
      <b/>
      <sz val="11"/>
      <color rgb="FFC00000"/>
      <name val="Aptos Narrow"/>
      <family val="2"/>
      <scheme val="minor"/>
    </font>
    <font>
      <sz val="16"/>
      <color theme="1"/>
      <name val="ADLaM Display"/>
    </font>
    <font>
      <sz val="14"/>
      <color theme="1"/>
      <name val="Garamond"/>
      <family val="1"/>
    </font>
    <font>
      <b/>
      <sz val="14"/>
      <color rgb="FFC00000"/>
      <name val="Garamond"/>
      <family val="1"/>
    </font>
    <font>
      <b/>
      <sz val="14"/>
      <color theme="1"/>
      <name val="Garamond"/>
      <family val="1"/>
    </font>
  </fonts>
  <fills count="7">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auto="1"/>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s>
  <cellStyleXfs count="2">
    <xf numFmtId="0" fontId="0" fillId="0" borderId="0"/>
    <xf numFmtId="43" fontId="10" fillId="0" borderId="0" applyFont="0" applyFill="0" applyBorder="0" applyAlignment="0" applyProtection="0"/>
  </cellStyleXfs>
  <cellXfs count="197">
    <xf numFmtId="0" fontId="0" fillId="0" borderId="0" xfId="0"/>
    <xf numFmtId="0" fontId="0" fillId="0" borderId="0" xfId="0" applyAlignment="1">
      <alignment horizontal="center" vertical="center"/>
    </xf>
    <xf numFmtId="0" fontId="3" fillId="0" borderId="0" xfId="0" applyFont="1"/>
    <xf numFmtId="0" fontId="0" fillId="0" borderId="0" xfId="0" applyAlignment="1">
      <alignment horizontal="center" vertical="center" wrapText="1"/>
    </xf>
    <xf numFmtId="0" fontId="2" fillId="0" borderId="1" xfId="0" applyFont="1" applyBorder="1" applyAlignment="1">
      <alignment horizontal="center" vertical="center" wrapText="1"/>
    </xf>
    <xf numFmtId="0" fontId="0" fillId="0" borderId="1" xfId="0" applyBorder="1"/>
    <xf numFmtId="164" fontId="0" fillId="0" borderId="1" xfId="0" applyNumberFormat="1" applyBorder="1" applyAlignment="1">
      <alignment horizontal="center" vertical="center"/>
    </xf>
    <xf numFmtId="0" fontId="0" fillId="0" borderId="1" xfId="0" applyBorder="1" applyAlignment="1">
      <alignment horizontal="center" vertical="center"/>
    </xf>
    <xf numFmtId="14" fontId="0" fillId="0" borderId="1" xfId="0" applyNumberFormat="1" applyBorder="1"/>
    <xf numFmtId="165" fontId="0" fillId="0" borderId="1" xfId="0" applyNumberFormat="1" applyBorder="1" applyAlignment="1">
      <alignment horizontal="center" vertical="center"/>
    </xf>
    <xf numFmtId="14" fontId="0" fillId="0" borderId="1" xfId="0" applyNumberFormat="1" applyBorder="1" applyAlignment="1">
      <alignment horizontal="center" vertical="center"/>
    </xf>
    <xf numFmtId="164" fontId="0" fillId="0" borderId="0" xfId="0" applyNumberFormat="1" applyAlignment="1">
      <alignment horizontal="center" vertical="center"/>
    </xf>
    <xf numFmtId="165" fontId="0" fillId="0" borderId="0" xfId="0" applyNumberFormat="1" applyAlignment="1">
      <alignment horizontal="center" vertical="center"/>
    </xf>
    <xf numFmtId="0" fontId="6" fillId="0" borderId="3" xfId="0" applyFont="1" applyBorder="1" applyAlignment="1">
      <alignment horizontal="center" vertical="center" wrapText="1"/>
    </xf>
    <xf numFmtId="0" fontId="5" fillId="0" borderId="0" xfId="0" applyFont="1" applyAlignment="1">
      <alignment vertical="center" wrapText="1"/>
    </xf>
    <xf numFmtId="0" fontId="5" fillId="0" borderId="0" xfId="0" applyFont="1" applyAlignment="1">
      <alignment vertical="center"/>
    </xf>
    <xf numFmtId="14" fontId="7" fillId="0" borderId="5" xfId="0" applyNumberFormat="1" applyFont="1" applyBorder="1" applyAlignment="1">
      <alignment horizontal="center" vertical="center" wrapText="1"/>
    </xf>
    <xf numFmtId="3" fontId="5" fillId="0" borderId="1" xfId="0" applyNumberFormat="1" applyFont="1" applyBorder="1" applyAlignment="1">
      <alignment horizontal="right" vertical="center" wrapText="1" indent="2"/>
    </xf>
    <xf numFmtId="0" fontId="5" fillId="0" borderId="0" xfId="0" applyFont="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14" fontId="5" fillId="0" borderId="0" xfId="0" applyNumberFormat="1" applyFont="1" applyAlignment="1">
      <alignment horizontal="center" vertical="center" wrapText="1"/>
    </xf>
    <xf numFmtId="14" fontId="12" fillId="2" borderId="57" xfId="0" applyNumberFormat="1" applyFont="1" applyFill="1" applyBorder="1" applyAlignment="1">
      <alignment horizontal="center" vertical="center" wrapText="1"/>
    </xf>
    <xf numFmtId="0" fontId="5" fillId="0" borderId="21" xfId="0" applyFont="1" applyBorder="1" applyAlignment="1">
      <alignment vertical="center"/>
    </xf>
    <xf numFmtId="0" fontId="5" fillId="0" borderId="20" xfId="0" applyFont="1" applyBorder="1" applyAlignment="1">
      <alignment vertical="center"/>
    </xf>
    <xf numFmtId="0" fontId="1" fillId="0" borderId="25" xfId="0" applyFont="1" applyBorder="1" applyAlignment="1">
      <alignment vertical="center" wrapText="1"/>
    </xf>
    <xf numFmtId="0" fontId="1" fillId="0" borderId="11" xfId="0" applyFont="1" applyBorder="1" applyAlignment="1">
      <alignment vertical="center" wrapText="1"/>
    </xf>
    <xf numFmtId="0" fontId="1" fillId="0" borderId="26" xfId="0" applyFont="1" applyBorder="1" applyAlignment="1">
      <alignment vertical="center" wrapText="1"/>
    </xf>
    <xf numFmtId="0" fontId="1" fillId="0" borderId="16" xfId="0" applyFont="1" applyBorder="1" applyAlignment="1">
      <alignment vertical="center" wrapText="1"/>
    </xf>
    <xf numFmtId="0" fontId="1" fillId="0" borderId="21" xfId="0" applyFont="1" applyBorder="1" applyAlignment="1">
      <alignment vertical="center" wrapText="1"/>
    </xf>
    <xf numFmtId="0" fontId="1" fillId="0" borderId="14" xfId="0" applyFont="1" applyBorder="1" applyAlignment="1">
      <alignment vertical="center" wrapText="1"/>
    </xf>
    <xf numFmtId="0" fontId="13" fillId="0" borderId="34" xfId="0" applyFont="1" applyBorder="1" applyAlignment="1">
      <alignment horizontal="center" vertical="center" wrapText="1"/>
    </xf>
    <xf numFmtId="0" fontId="13" fillId="0" borderId="35" xfId="0" applyFont="1" applyBorder="1" applyAlignment="1">
      <alignment vertical="center" wrapText="1"/>
    </xf>
    <xf numFmtId="0" fontId="13" fillId="0" borderId="25" xfId="0" applyFont="1" applyBorder="1" applyAlignment="1">
      <alignment horizontal="center" vertical="center" wrapText="1"/>
    </xf>
    <xf numFmtId="3" fontId="13" fillId="0" borderId="34" xfId="0" applyNumberFormat="1" applyFont="1" applyBorder="1" applyAlignment="1">
      <alignment horizontal="right" vertical="center" wrapText="1" indent="2"/>
    </xf>
    <xf numFmtId="3" fontId="13" fillId="0" borderId="35" xfId="0" applyNumberFormat="1" applyFont="1" applyBorder="1" applyAlignment="1">
      <alignment horizontal="right" vertical="center" wrapText="1" indent="2"/>
    </xf>
    <xf numFmtId="0" fontId="13" fillId="0" borderId="37" xfId="0" applyFont="1" applyBorder="1" applyAlignment="1">
      <alignment horizontal="center" vertical="center" wrapText="1"/>
    </xf>
    <xf numFmtId="14" fontId="13" fillId="0" borderId="26" xfId="0" applyNumberFormat="1" applyFont="1" applyBorder="1" applyAlignment="1">
      <alignment horizontal="center" vertical="center" wrapText="1"/>
    </xf>
    <xf numFmtId="14" fontId="13" fillId="0" borderId="35" xfId="0" applyNumberFormat="1" applyFont="1" applyBorder="1" applyAlignment="1">
      <alignment horizontal="center" vertical="center" wrapText="1"/>
    </xf>
    <xf numFmtId="14" fontId="13" fillId="0" borderId="25" xfId="0" applyNumberFormat="1" applyFont="1" applyBorder="1" applyAlignment="1">
      <alignment horizontal="center" vertical="center" wrapText="1"/>
    </xf>
    <xf numFmtId="14" fontId="13" fillId="0" borderId="34" xfId="0" applyNumberFormat="1" applyFont="1" applyBorder="1" applyAlignment="1">
      <alignment horizontal="center" vertical="center" wrapText="1"/>
    </xf>
    <xf numFmtId="14" fontId="13" fillId="0" borderId="37" xfId="0" applyNumberFormat="1" applyFont="1" applyBorder="1" applyAlignment="1">
      <alignment horizontal="center" vertical="center" wrapText="1"/>
    </xf>
    <xf numFmtId="0" fontId="13" fillId="0" borderId="26" xfId="0" applyFont="1" applyBorder="1" applyAlignment="1">
      <alignment vertical="center" wrapText="1"/>
    </xf>
    <xf numFmtId="0" fontId="13" fillId="0" borderId="58" xfId="0" applyFont="1" applyBorder="1" applyAlignment="1">
      <alignment vertical="center" wrapText="1"/>
    </xf>
    <xf numFmtId="0" fontId="13" fillId="0" borderId="37" xfId="0" applyFont="1" applyBorder="1" applyAlignment="1">
      <alignment vertical="center" wrapText="1"/>
    </xf>
    <xf numFmtId="0" fontId="13" fillId="0" borderId="19" xfId="0" applyFont="1" applyBorder="1" applyAlignment="1">
      <alignment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3" fillId="0" borderId="15" xfId="0" applyFont="1" applyBorder="1" applyAlignment="1">
      <alignment horizontal="center" vertical="center" wrapText="1"/>
    </xf>
    <xf numFmtId="3" fontId="13" fillId="0" borderId="4" xfId="0" applyNumberFormat="1" applyFont="1" applyBorder="1" applyAlignment="1">
      <alignment horizontal="right" vertical="center" wrapText="1" indent="2"/>
    </xf>
    <xf numFmtId="3" fontId="13" fillId="0" borderId="1" xfId="0" applyNumberFormat="1" applyFont="1" applyBorder="1" applyAlignment="1">
      <alignment horizontal="right" vertical="center" wrapText="1" indent="2"/>
    </xf>
    <xf numFmtId="0" fontId="13" fillId="0" borderId="5" xfId="0" applyFont="1" applyBorder="1" applyAlignment="1">
      <alignment horizontal="center" vertical="center" wrapText="1"/>
    </xf>
    <xf numFmtId="14" fontId="13" fillId="0" borderId="12" xfId="0" applyNumberFormat="1" applyFont="1" applyBorder="1" applyAlignment="1">
      <alignment horizontal="center" vertical="center" wrapText="1"/>
    </xf>
    <xf numFmtId="14" fontId="13" fillId="0" borderId="1" xfId="0" applyNumberFormat="1" applyFont="1" applyBorder="1" applyAlignment="1">
      <alignment horizontal="center" vertical="center" wrapText="1"/>
    </xf>
    <xf numFmtId="14" fontId="13" fillId="0" borderId="15" xfId="0" applyNumberFormat="1" applyFont="1" applyBorder="1" applyAlignment="1">
      <alignment horizontal="center" vertical="center" wrapText="1"/>
    </xf>
    <xf numFmtId="14" fontId="13" fillId="0" borderId="4" xfId="0" applyNumberFormat="1" applyFont="1" applyBorder="1" applyAlignment="1">
      <alignment horizontal="center" vertical="center" wrapText="1"/>
    </xf>
    <xf numFmtId="14" fontId="13" fillId="0" borderId="5" xfId="0" applyNumberFormat="1" applyFont="1" applyBorder="1" applyAlignment="1">
      <alignment horizontal="center" vertical="center" wrapText="1"/>
    </xf>
    <xf numFmtId="0" fontId="13" fillId="0" borderId="12" xfId="0" applyFont="1" applyBorder="1" applyAlignment="1">
      <alignment vertical="center" wrapText="1"/>
    </xf>
    <xf numFmtId="0" fontId="13" fillId="0" borderId="5" xfId="0" applyFont="1" applyBorder="1" applyAlignment="1">
      <alignment vertical="center" wrapText="1"/>
    </xf>
    <xf numFmtId="0" fontId="13" fillId="0" borderId="10" xfId="0" applyFont="1" applyBorder="1" applyAlignment="1">
      <alignment horizontal="center" vertical="center" wrapText="1"/>
    </xf>
    <xf numFmtId="0" fontId="13" fillId="0" borderId="10" xfId="0" applyFont="1" applyBorder="1" applyAlignment="1">
      <alignment vertical="center" wrapText="1"/>
    </xf>
    <xf numFmtId="0" fontId="13" fillId="0" borderId="16" xfId="0" applyFont="1" applyBorder="1" applyAlignment="1">
      <alignment horizontal="center" vertical="center" wrapText="1"/>
    </xf>
    <xf numFmtId="3" fontId="13" fillId="0" borderId="52" xfId="0" applyNumberFormat="1" applyFont="1" applyBorder="1" applyAlignment="1">
      <alignment horizontal="right" vertical="center" wrapText="1" indent="2"/>
    </xf>
    <xf numFmtId="3" fontId="13" fillId="0" borderId="10" xfId="0" applyNumberFormat="1" applyFont="1" applyBorder="1" applyAlignment="1">
      <alignment horizontal="right" vertical="center" wrapText="1" indent="2"/>
    </xf>
    <xf numFmtId="0" fontId="13" fillId="0" borderId="53" xfId="0" applyFont="1" applyBorder="1" applyAlignment="1">
      <alignment horizontal="center" vertical="center" wrapText="1"/>
    </xf>
    <xf numFmtId="14" fontId="13" fillId="0" borderId="14" xfId="0" applyNumberFormat="1" applyFont="1" applyBorder="1" applyAlignment="1">
      <alignment horizontal="center" vertical="center" wrapText="1"/>
    </xf>
    <xf numFmtId="14" fontId="13" fillId="0" borderId="10" xfId="0" applyNumberFormat="1" applyFont="1" applyBorder="1" applyAlignment="1">
      <alignment horizontal="center" vertical="center" wrapText="1"/>
    </xf>
    <xf numFmtId="14" fontId="13" fillId="0" borderId="16" xfId="0" applyNumberFormat="1" applyFont="1" applyBorder="1" applyAlignment="1">
      <alignment horizontal="center" vertical="center" wrapText="1"/>
    </xf>
    <xf numFmtId="14" fontId="13" fillId="0" borderId="52" xfId="0" applyNumberFormat="1" applyFont="1" applyBorder="1" applyAlignment="1">
      <alignment horizontal="center" vertical="center" wrapText="1"/>
    </xf>
    <xf numFmtId="14" fontId="13" fillId="0" borderId="53" xfId="0" applyNumberFormat="1" applyFont="1" applyBorder="1" applyAlignment="1">
      <alignment horizontal="center" vertical="center" wrapText="1"/>
    </xf>
    <xf numFmtId="0" fontId="13" fillId="0" borderId="14" xfId="0" applyFont="1" applyBorder="1" applyAlignment="1">
      <alignment vertical="center" wrapText="1"/>
    </xf>
    <xf numFmtId="0" fontId="13" fillId="0" borderId="53" xfId="0" applyFont="1" applyBorder="1" applyAlignment="1">
      <alignment vertical="center" wrapText="1"/>
    </xf>
    <xf numFmtId="0" fontId="13" fillId="0" borderId="52" xfId="0" applyFont="1" applyBorder="1" applyAlignment="1">
      <alignment horizontal="center" vertical="center" wrapText="1"/>
    </xf>
    <xf numFmtId="14" fontId="13" fillId="6" borderId="10" xfId="0" applyNumberFormat="1" applyFont="1" applyFill="1" applyBorder="1" applyAlignment="1">
      <alignment horizontal="center" vertical="center" wrapText="1"/>
    </xf>
    <xf numFmtId="0" fontId="13" fillId="0" borderId="4" xfId="0" applyFont="1" applyBorder="1" applyAlignment="1">
      <alignment horizontal="center" vertical="center" wrapText="1"/>
    </xf>
    <xf numFmtId="0" fontId="13" fillId="2" borderId="4" xfId="0" applyFont="1" applyFill="1" applyBorder="1" applyAlignment="1">
      <alignment horizontal="center" vertical="center" wrapText="1"/>
    </xf>
    <xf numFmtId="0" fontId="13" fillId="2" borderId="1" xfId="0" applyFont="1" applyFill="1" applyBorder="1" applyAlignment="1">
      <alignment vertical="center" wrapText="1"/>
    </xf>
    <xf numFmtId="0" fontId="13" fillId="2" borderId="15" xfId="0" applyFont="1" applyFill="1" applyBorder="1" applyAlignment="1">
      <alignment horizontal="center" vertical="center" wrapText="1"/>
    </xf>
    <xf numFmtId="3" fontId="13" fillId="2" borderId="4" xfId="0" applyNumberFormat="1" applyFont="1" applyFill="1" applyBorder="1" applyAlignment="1">
      <alignment horizontal="right" vertical="center" wrapText="1" indent="2"/>
    </xf>
    <xf numFmtId="3" fontId="13" fillId="2" borderId="1" xfId="0" applyNumberFormat="1" applyFont="1" applyFill="1" applyBorder="1" applyAlignment="1">
      <alignment horizontal="right" vertical="center" wrapText="1" indent="2"/>
    </xf>
    <xf numFmtId="0" fontId="13" fillId="2" borderId="5" xfId="0" applyFont="1" applyFill="1" applyBorder="1" applyAlignment="1">
      <alignment horizontal="center" vertical="center" wrapText="1"/>
    </xf>
    <xf numFmtId="14" fontId="13" fillId="2" borderId="12" xfId="0" applyNumberFormat="1" applyFont="1" applyFill="1" applyBorder="1" applyAlignment="1">
      <alignment horizontal="center" vertical="center" wrapText="1"/>
    </xf>
    <xf numFmtId="14" fontId="13" fillId="2" borderId="13" xfId="0" applyNumberFormat="1"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14" fontId="13" fillId="2" borderId="15" xfId="0" applyNumberFormat="1" applyFont="1" applyFill="1" applyBorder="1" applyAlignment="1">
      <alignment horizontal="center" vertical="center" wrapText="1"/>
    </xf>
    <xf numFmtId="14" fontId="13" fillId="2" borderId="4" xfId="0" applyNumberFormat="1" applyFont="1" applyFill="1" applyBorder="1" applyAlignment="1">
      <alignment horizontal="center" vertical="center" wrapText="1"/>
    </xf>
    <xf numFmtId="14" fontId="13" fillId="2" borderId="5" xfId="0" applyNumberFormat="1" applyFont="1" applyFill="1" applyBorder="1" applyAlignment="1">
      <alignment horizontal="center" vertical="center" wrapText="1"/>
    </xf>
    <xf numFmtId="0" fontId="13" fillId="2" borderId="12" xfId="0" applyFont="1" applyFill="1" applyBorder="1" applyAlignment="1">
      <alignment vertical="center" wrapText="1"/>
    </xf>
    <xf numFmtId="0" fontId="13" fillId="2" borderId="5" xfId="0" applyFont="1" applyFill="1" applyBorder="1" applyAlignment="1">
      <alignment vertical="center" wrapText="1"/>
    </xf>
    <xf numFmtId="14" fontId="13" fillId="4" borderId="2" xfId="0" applyNumberFormat="1" applyFont="1" applyFill="1" applyBorder="1" applyAlignment="1">
      <alignment horizontal="center" vertical="center" wrapText="1"/>
    </xf>
    <xf numFmtId="14" fontId="13" fillId="2" borderId="9" xfId="0" applyNumberFormat="1" applyFont="1" applyFill="1" applyBorder="1" applyAlignment="1">
      <alignment horizontal="center" vertical="center" wrapText="1"/>
    </xf>
    <xf numFmtId="14" fontId="13" fillId="6" borderId="12" xfId="0" applyNumberFormat="1" applyFont="1" applyFill="1" applyBorder="1" applyAlignment="1">
      <alignment horizontal="center" vertical="center" wrapText="1"/>
    </xf>
    <xf numFmtId="14" fontId="13" fillId="6" borderId="15" xfId="0" applyNumberFormat="1" applyFont="1" applyFill="1" applyBorder="1" applyAlignment="1">
      <alignment horizontal="center" vertical="center" wrapText="1"/>
    </xf>
    <xf numFmtId="14" fontId="13" fillId="6" borderId="9" xfId="0" applyNumberFormat="1" applyFont="1" applyFill="1" applyBorder="1" applyAlignment="1">
      <alignment horizontal="center" vertical="center" wrapText="1"/>
    </xf>
    <xf numFmtId="0" fontId="13" fillId="0" borderId="5" xfId="0" applyFont="1" applyBorder="1" applyAlignment="1">
      <alignment horizontal="left" vertical="center" wrapText="1"/>
    </xf>
    <xf numFmtId="0" fontId="13" fillId="5" borderId="4" xfId="0" applyFont="1" applyFill="1" applyBorder="1" applyAlignment="1">
      <alignment horizontal="center" vertical="center" wrapText="1"/>
    </xf>
    <xf numFmtId="0" fontId="13" fillId="5" borderId="5" xfId="0" applyFont="1" applyFill="1" applyBorder="1" applyAlignment="1">
      <alignment vertical="center" wrapText="1"/>
    </xf>
    <xf numFmtId="14" fontId="13" fillId="4" borderId="1" xfId="0" applyNumberFormat="1" applyFont="1" applyFill="1" applyBorder="1" applyAlignment="1">
      <alignment horizontal="center" vertical="center" wrapText="1"/>
    </xf>
    <xf numFmtId="14" fontId="13" fillId="4" borderId="9" xfId="0" applyNumberFormat="1" applyFont="1" applyFill="1" applyBorder="1" applyAlignment="1">
      <alignment horizontal="center" vertical="center" wrapText="1"/>
    </xf>
    <xf numFmtId="0" fontId="13" fillId="3" borderId="5" xfId="0" applyFont="1" applyFill="1" applyBorder="1" applyAlignment="1">
      <alignment vertical="center" wrapText="1"/>
    </xf>
    <xf numFmtId="0" fontId="13" fillId="3" borderId="4" xfId="0" applyFont="1" applyFill="1" applyBorder="1" applyAlignment="1">
      <alignment horizontal="center" vertical="center" wrapText="1"/>
    </xf>
    <xf numFmtId="0" fontId="13" fillId="0" borderId="4" xfId="0" applyFont="1" applyBorder="1" applyAlignment="1">
      <alignment vertical="center" wrapText="1"/>
    </xf>
    <xf numFmtId="43" fontId="13" fillId="0" borderId="1" xfId="1" applyFont="1" applyBorder="1" applyAlignment="1">
      <alignment horizontal="right" vertical="center" wrapText="1" indent="2"/>
    </xf>
    <xf numFmtId="0" fontId="13" fillId="0" borderId="51" xfId="0" applyFont="1" applyBorder="1" applyAlignment="1">
      <alignment horizontal="center" vertical="center" wrapText="1"/>
    </xf>
    <xf numFmtId="3" fontId="13" fillId="0" borderId="52" xfId="0" applyNumberFormat="1" applyFont="1" applyBorder="1" applyAlignment="1">
      <alignment horizontal="center" vertical="center" wrapText="1"/>
    </xf>
    <xf numFmtId="3" fontId="13" fillId="0" borderId="10" xfId="0" applyNumberFormat="1" applyFont="1" applyBorder="1" applyAlignment="1">
      <alignment horizontal="center" vertical="center" wrapText="1"/>
    </xf>
    <xf numFmtId="0" fontId="13" fillId="0" borderId="58" xfId="0" applyFont="1" applyBorder="1" applyAlignment="1">
      <alignment horizontal="center" vertical="center" wrapText="1"/>
    </xf>
    <xf numFmtId="14" fontId="13" fillId="0" borderId="13" xfId="0" applyNumberFormat="1" applyFont="1" applyBorder="1" applyAlignment="1">
      <alignment horizontal="center" vertical="center" wrapText="1"/>
    </xf>
    <xf numFmtId="0" fontId="13" fillId="3" borderId="44" xfId="0" applyFont="1" applyFill="1" applyBorder="1" applyAlignment="1">
      <alignment horizontal="center" vertical="center" wrapText="1"/>
    </xf>
    <xf numFmtId="0" fontId="13" fillId="0" borderId="9" xfId="0" applyFont="1" applyBorder="1" applyAlignment="1">
      <alignment vertical="center" wrapText="1"/>
    </xf>
    <xf numFmtId="0" fontId="13" fillId="0" borderId="17" xfId="0" applyFont="1" applyBorder="1" applyAlignment="1">
      <alignment horizontal="center" vertical="center" wrapText="1"/>
    </xf>
    <xf numFmtId="3" fontId="13" fillId="0" borderId="44" xfId="0" applyNumberFormat="1" applyFont="1" applyBorder="1" applyAlignment="1">
      <alignment horizontal="right" vertical="center" wrapText="1" indent="2"/>
    </xf>
    <xf numFmtId="3" fontId="13" fillId="0" borderId="9" xfId="0" applyNumberFormat="1" applyFont="1" applyBorder="1" applyAlignment="1">
      <alignment horizontal="right" vertical="center" wrapText="1" indent="2"/>
    </xf>
    <xf numFmtId="0" fontId="13" fillId="0" borderId="45" xfId="0" applyFont="1" applyBorder="1" applyAlignment="1">
      <alignment horizontal="center" vertical="center" wrapText="1"/>
    </xf>
    <xf numFmtId="14" fontId="13" fillId="0" borderId="9" xfId="0" applyNumberFormat="1" applyFont="1" applyBorder="1" applyAlignment="1">
      <alignment horizontal="center" vertical="center" wrapText="1"/>
    </xf>
    <xf numFmtId="14" fontId="13" fillId="0" borderId="17" xfId="0" applyNumberFormat="1" applyFont="1" applyBorder="1" applyAlignment="1">
      <alignment horizontal="center" vertical="center" wrapText="1"/>
    </xf>
    <xf numFmtId="14" fontId="13" fillId="0" borderId="44" xfId="0" applyNumberFormat="1" applyFont="1" applyBorder="1" applyAlignment="1">
      <alignment horizontal="center" vertical="center" wrapText="1"/>
    </xf>
    <xf numFmtId="14" fontId="13" fillId="0" borderId="45" xfId="0" applyNumberFormat="1" applyFont="1" applyBorder="1" applyAlignment="1">
      <alignment horizontal="center" vertical="center" wrapText="1"/>
    </xf>
    <xf numFmtId="0" fontId="13" fillId="0" borderId="13" xfId="0" applyFont="1" applyBorder="1" applyAlignment="1">
      <alignment vertical="center" wrapText="1"/>
    </xf>
    <xf numFmtId="0" fontId="13" fillId="3" borderId="45" xfId="0" applyFont="1" applyFill="1" applyBorder="1" applyAlignment="1">
      <alignment vertical="center" wrapText="1"/>
    </xf>
    <xf numFmtId="0" fontId="14" fillId="0" borderId="46" xfId="0" applyFont="1" applyBorder="1" applyAlignment="1">
      <alignment horizontal="center" vertical="center" wrapText="1"/>
    </xf>
    <xf numFmtId="0" fontId="14" fillId="0" borderId="47" xfId="0" applyFont="1" applyBorder="1" applyAlignment="1">
      <alignment vertical="center" wrapText="1"/>
    </xf>
    <xf numFmtId="0" fontId="14" fillId="0" borderId="48" xfId="0" applyFont="1" applyBorder="1" applyAlignment="1">
      <alignment vertical="center" wrapText="1"/>
    </xf>
    <xf numFmtId="3" fontId="14" fillId="0" borderId="46" xfId="0" applyNumberFormat="1" applyFont="1" applyBorder="1" applyAlignment="1">
      <alignment horizontal="right" vertical="center" wrapText="1" indent="2"/>
    </xf>
    <xf numFmtId="0" fontId="14" fillId="0" borderId="49" xfId="0" applyFont="1" applyBorder="1" applyAlignment="1">
      <alignment vertical="center" wrapText="1"/>
    </xf>
    <xf numFmtId="0" fontId="14" fillId="0" borderId="50"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4" fillId="0" borderId="50" xfId="0" applyFont="1" applyBorder="1" applyAlignment="1">
      <alignment vertical="center" wrapText="1"/>
    </xf>
    <xf numFmtId="0" fontId="14" fillId="0" borderId="1" xfId="0" applyFont="1" applyBorder="1" applyAlignment="1">
      <alignment vertical="center" wrapText="1"/>
    </xf>
    <xf numFmtId="3" fontId="14" fillId="0" borderId="49" xfId="0" applyNumberFormat="1" applyFont="1" applyBorder="1" applyAlignment="1">
      <alignment horizontal="right" vertical="center" wrapText="1" indent="2"/>
    </xf>
    <xf numFmtId="0" fontId="14" fillId="0" borderId="12" xfId="0" applyFont="1" applyBorder="1" applyAlignment="1">
      <alignment vertical="center" wrapText="1"/>
    </xf>
    <xf numFmtId="14" fontId="13" fillId="4" borderId="12" xfId="0" applyNumberFormat="1"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wrapText="1"/>
    </xf>
    <xf numFmtId="0" fontId="0" fillId="0" borderId="9" xfId="0" applyBorder="1" applyAlignment="1">
      <alignment horizontal="center" vertical="center"/>
    </xf>
    <xf numFmtId="0" fontId="0" fillId="0" borderId="10" xfId="0" applyBorder="1" applyAlignment="1">
      <alignment horizontal="center" vertical="center"/>
    </xf>
    <xf numFmtId="0" fontId="13" fillId="0" borderId="45"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53" xfId="0" applyFont="1" applyBorder="1" applyAlignment="1">
      <alignment horizontal="center" vertical="center" wrapText="1"/>
    </xf>
    <xf numFmtId="0" fontId="13" fillId="6" borderId="45" xfId="0" applyFont="1" applyFill="1" applyBorder="1" applyAlignment="1">
      <alignment horizontal="center" vertical="center" wrapText="1"/>
    </xf>
    <xf numFmtId="0" fontId="13" fillId="6" borderId="53" xfId="0" applyFont="1" applyFill="1" applyBorder="1" applyAlignment="1">
      <alignment horizontal="center" vertical="center" wrapText="1"/>
    </xf>
    <xf numFmtId="14" fontId="13" fillId="0" borderId="45" xfId="0" applyNumberFormat="1" applyFont="1" applyBorder="1" applyAlignment="1">
      <alignment horizontal="center" vertical="center" wrapText="1"/>
    </xf>
    <xf numFmtId="14" fontId="13" fillId="0" borderId="53" xfId="0" applyNumberFormat="1" applyFont="1" applyBorder="1" applyAlignment="1">
      <alignment horizontal="center" vertical="center" wrapText="1"/>
    </xf>
    <xf numFmtId="0" fontId="13" fillId="0" borderId="44" xfId="0" applyFont="1" applyBorder="1" applyAlignment="1">
      <alignment horizontal="center" vertical="center" wrapText="1"/>
    </xf>
    <xf numFmtId="0" fontId="13" fillId="0" borderId="51" xfId="0" applyFont="1" applyBorder="1" applyAlignment="1">
      <alignment horizontal="center" vertical="center" wrapText="1"/>
    </xf>
    <xf numFmtId="0" fontId="13" fillId="0" borderId="52"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42" xfId="0" applyFont="1" applyBorder="1" applyAlignment="1">
      <alignment horizontal="center" vertical="center" wrapText="1"/>
    </xf>
    <xf numFmtId="3" fontId="13" fillId="0" borderId="44" xfId="0" applyNumberFormat="1" applyFont="1" applyBorder="1" applyAlignment="1">
      <alignment horizontal="center" vertical="center" wrapText="1"/>
    </xf>
    <xf numFmtId="3" fontId="13" fillId="0" borderId="52" xfId="0" applyNumberFormat="1" applyFont="1" applyBorder="1" applyAlignment="1">
      <alignment horizontal="center" vertical="center" wrapText="1"/>
    </xf>
    <xf numFmtId="3" fontId="13" fillId="0" borderId="9" xfId="0" applyNumberFormat="1" applyFont="1" applyBorder="1" applyAlignment="1">
      <alignment horizontal="center" vertical="center" wrapText="1"/>
    </xf>
    <xf numFmtId="3" fontId="13" fillId="0" borderId="10" xfId="0" applyNumberFormat="1" applyFont="1" applyBorder="1" applyAlignment="1">
      <alignment horizontal="center" vertical="center" wrapText="1"/>
    </xf>
    <xf numFmtId="0" fontId="9" fillId="0" borderId="34"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9" xfId="0" applyFont="1" applyBorder="1" applyAlignment="1">
      <alignment vertical="center" wrapText="1"/>
    </xf>
    <xf numFmtId="0" fontId="9" fillId="0" borderId="25" xfId="0" applyFont="1" applyBorder="1" applyAlignment="1">
      <alignment horizontal="center" vertical="center" wrapText="1"/>
    </xf>
    <xf numFmtId="0" fontId="9" fillId="0" borderId="41" xfId="0" applyFont="1" applyBorder="1" applyAlignment="1">
      <alignment vertical="center" wrapText="1"/>
    </xf>
    <xf numFmtId="0" fontId="9" fillId="0" borderId="27" xfId="0" applyFont="1" applyBorder="1" applyAlignment="1">
      <alignment horizontal="center" vertical="center" wrapText="1"/>
    </xf>
    <xf numFmtId="0" fontId="9" fillId="0" borderId="28" xfId="0" applyFont="1" applyBorder="1" applyAlignment="1">
      <alignment horizontal="center" vertical="center" wrapText="1"/>
    </xf>
    <xf numFmtId="0" fontId="5" fillId="0" borderId="27"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28" xfId="0" applyFont="1" applyBorder="1" applyAlignment="1">
      <alignment horizontal="center" vertical="center"/>
    </xf>
    <xf numFmtId="0" fontId="5" fillId="0" borderId="12" xfId="0" applyFont="1" applyBorder="1" applyAlignment="1">
      <alignment horizontal="center" vertical="center"/>
    </xf>
    <xf numFmtId="0" fontId="5" fillId="0" borderId="24" xfId="0" applyFont="1" applyBorder="1" applyAlignment="1">
      <alignment horizontal="center" vertical="center"/>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0" xfId="0" applyFont="1" applyAlignment="1">
      <alignment horizontal="center" vertical="center" wrapText="1"/>
    </xf>
    <xf numFmtId="0" fontId="1" fillId="0" borderId="19"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55" xfId="0" applyFont="1" applyBorder="1" applyAlignment="1">
      <alignment horizontal="center" vertical="center" wrapText="1"/>
    </xf>
    <xf numFmtId="0" fontId="11" fillId="0" borderId="56" xfId="0" applyFont="1" applyBorder="1" applyAlignment="1">
      <alignment horizontal="center" vertical="center" wrapText="1"/>
    </xf>
    <xf numFmtId="0" fontId="9" fillId="0" borderId="40" xfId="0" applyFont="1" applyBorder="1" applyAlignment="1">
      <alignment vertical="center" wrapText="1"/>
    </xf>
    <xf numFmtId="0" fontId="0" fillId="0" borderId="39" xfId="0" applyBorder="1" applyAlignment="1">
      <alignment horizontal="center" vertical="center" wrapText="1"/>
    </xf>
    <xf numFmtId="0" fontId="9" fillId="0" borderId="43" xfId="0" applyFont="1" applyBorder="1" applyAlignment="1">
      <alignment horizontal="center" vertical="center" wrapText="1"/>
    </xf>
  </cellXfs>
  <cellStyles count="2">
    <cellStyle name="Milliers" xfId="1" builtinId="3"/>
    <cellStyle name="Normal" xfId="0" builtinId="0"/>
  </cellStyles>
  <dxfs count="0"/>
  <tableStyles count="0" defaultTableStyle="TableStyleMedium2" defaultPivotStyle="PivotStyleLight16"/>
  <colors>
    <mruColors>
      <color rgb="FF005D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758079</xdr:colOff>
      <xdr:row>1</xdr:row>
      <xdr:rowOff>99632</xdr:rowOff>
    </xdr:from>
    <xdr:to>
      <xdr:col>1</xdr:col>
      <xdr:colOff>1795537</xdr:colOff>
      <xdr:row>4</xdr:row>
      <xdr:rowOff>484908</xdr:rowOff>
    </xdr:to>
    <xdr:pic>
      <xdr:nvPicPr>
        <xdr:cNvPr id="4" name="Image 3" descr="Cabinet d'ingénierie et management de projet | SDP">
          <a:extLst>
            <a:ext uri="{FF2B5EF4-FFF2-40B4-BE49-F238E27FC236}">
              <a16:creationId xmlns:a16="http://schemas.microsoft.com/office/drawing/2014/main" id="{F64B5F9F-79FF-4D9F-839B-67059DF7D7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079" y="307450"/>
          <a:ext cx="1799458" cy="10087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97CCF-0AAE-46F3-8BBA-7B961EAE878A}">
  <dimension ref="B1:T27"/>
  <sheetViews>
    <sheetView workbookViewId="0">
      <selection activeCell="B3" sqref="B3:R4"/>
    </sheetView>
  </sheetViews>
  <sheetFormatPr baseColWidth="10" defaultColWidth="11.42578125" defaultRowHeight="15"/>
  <cols>
    <col min="1" max="1" width="3.5703125" customWidth="1"/>
    <col min="3" max="3" width="18.5703125" customWidth="1"/>
    <col min="4" max="4" width="15" customWidth="1"/>
    <col min="5" max="5" width="16.85546875" customWidth="1"/>
    <col min="6" max="6" width="15.140625" customWidth="1"/>
    <col min="7" max="7" width="14.7109375" customWidth="1"/>
    <col min="8" max="8" width="12.7109375" customWidth="1"/>
    <col min="9" max="9" width="12.5703125" customWidth="1"/>
    <col min="10" max="10" width="11.42578125" customWidth="1"/>
    <col min="15" max="15" width="12.28515625" customWidth="1"/>
    <col min="16" max="16" width="9.85546875" customWidth="1"/>
    <col min="17" max="17" width="12.5703125" customWidth="1"/>
    <col min="18" max="18" width="23.140625" customWidth="1"/>
  </cols>
  <sheetData>
    <row r="1" spans="2:20" ht="15.75">
      <c r="B1" s="2" t="s">
        <v>0</v>
      </c>
    </row>
    <row r="3" spans="2:20">
      <c r="B3" s="143" t="s">
        <v>1</v>
      </c>
      <c r="C3" s="143" t="s">
        <v>2</v>
      </c>
      <c r="D3" s="143" t="s">
        <v>3</v>
      </c>
      <c r="E3" s="140" t="s">
        <v>4</v>
      </c>
      <c r="F3" s="142"/>
      <c r="G3" s="143" t="s">
        <v>5</v>
      </c>
      <c r="H3" s="140" t="s">
        <v>6</v>
      </c>
      <c r="I3" s="141"/>
      <c r="J3" s="141"/>
      <c r="K3" s="142"/>
      <c r="L3" s="140" t="s">
        <v>7</v>
      </c>
      <c r="M3" s="141"/>
      <c r="N3" s="142"/>
      <c r="O3" s="143" t="s">
        <v>8</v>
      </c>
      <c r="P3" s="140" t="s">
        <v>9</v>
      </c>
      <c r="Q3" s="142"/>
      <c r="R3" s="143" t="s">
        <v>10</v>
      </c>
      <c r="S3" s="3"/>
      <c r="T3" s="3"/>
    </row>
    <row r="4" spans="2:20" ht="45">
      <c r="B4" s="145"/>
      <c r="C4" s="145"/>
      <c r="D4" s="145"/>
      <c r="E4" s="4" t="s">
        <v>7</v>
      </c>
      <c r="F4" s="4" t="s">
        <v>11</v>
      </c>
      <c r="G4" s="145"/>
      <c r="H4" s="4" t="s">
        <v>12</v>
      </c>
      <c r="I4" s="4" t="s">
        <v>13</v>
      </c>
      <c r="J4" s="4" t="s">
        <v>14</v>
      </c>
      <c r="K4" s="4" t="s">
        <v>15</v>
      </c>
      <c r="L4" s="4" t="s">
        <v>16</v>
      </c>
      <c r="M4" s="4" t="s">
        <v>17</v>
      </c>
      <c r="N4" s="4" t="s">
        <v>18</v>
      </c>
      <c r="O4" s="144"/>
      <c r="P4" s="4" t="s">
        <v>19</v>
      </c>
      <c r="Q4" s="4" t="s">
        <v>20</v>
      </c>
      <c r="R4" s="145"/>
    </row>
    <row r="5" spans="2:20">
      <c r="B5" s="146" t="s">
        <v>21</v>
      </c>
      <c r="C5" s="5" t="s">
        <v>22</v>
      </c>
      <c r="D5" s="146" t="s">
        <v>22</v>
      </c>
      <c r="E5" s="6">
        <v>9600000</v>
      </c>
      <c r="F5" s="6">
        <v>9600000</v>
      </c>
      <c r="G5" s="7">
        <v>6</v>
      </c>
      <c r="H5" s="5"/>
      <c r="I5" s="5"/>
      <c r="J5" s="5"/>
      <c r="K5" s="5"/>
      <c r="L5" s="5"/>
      <c r="M5" s="8">
        <v>45831</v>
      </c>
      <c r="N5" s="5"/>
      <c r="O5" s="5"/>
      <c r="P5" s="5"/>
      <c r="Q5" s="5"/>
      <c r="R5" s="5"/>
    </row>
    <row r="6" spans="2:20">
      <c r="B6" s="147"/>
      <c r="C6" s="5" t="s">
        <v>23</v>
      </c>
      <c r="D6" s="147"/>
      <c r="E6" s="6">
        <v>6400000</v>
      </c>
      <c r="F6" s="6">
        <v>6400000</v>
      </c>
      <c r="G6" s="7">
        <v>4</v>
      </c>
      <c r="H6" s="5"/>
      <c r="I6" s="5"/>
      <c r="J6" s="9">
        <v>45992</v>
      </c>
      <c r="K6" s="9">
        <v>46112</v>
      </c>
      <c r="L6" s="10">
        <v>46051</v>
      </c>
      <c r="M6" s="10">
        <v>46065</v>
      </c>
      <c r="N6" s="7"/>
      <c r="O6" s="5"/>
      <c r="P6" s="5"/>
      <c r="Q6" s="5"/>
      <c r="R6" s="5"/>
    </row>
    <row r="7" spans="2:20">
      <c r="B7" s="5"/>
      <c r="C7" s="5"/>
      <c r="D7" s="5"/>
      <c r="E7" s="6"/>
      <c r="F7" s="6"/>
      <c r="G7" s="7"/>
      <c r="H7" s="5"/>
      <c r="I7" s="5"/>
      <c r="J7" s="9"/>
      <c r="K7" s="9"/>
      <c r="L7" s="7"/>
      <c r="M7" s="7"/>
      <c r="N7" s="7"/>
      <c r="O7" s="5"/>
      <c r="P7" s="5"/>
      <c r="Q7" s="5"/>
      <c r="R7" s="5"/>
    </row>
    <row r="8" spans="2:20">
      <c r="B8" s="5"/>
      <c r="C8" s="5"/>
      <c r="D8" s="5"/>
      <c r="E8" s="6"/>
      <c r="F8" s="6"/>
      <c r="G8" s="7"/>
      <c r="H8" s="5"/>
      <c r="I8" s="5"/>
      <c r="J8" s="9"/>
      <c r="K8" s="9"/>
      <c r="L8" s="7"/>
      <c r="M8" s="7"/>
      <c r="N8" s="7"/>
      <c r="O8" s="5"/>
      <c r="P8" s="5"/>
      <c r="Q8" s="5"/>
      <c r="R8" s="5"/>
    </row>
    <row r="9" spans="2:20">
      <c r="B9" s="5"/>
      <c r="C9" s="5"/>
      <c r="D9" s="5"/>
      <c r="E9" s="6">
        <f>SUBTOTAL(9,Feuil1!E5:E8)</f>
        <v>16000000</v>
      </c>
      <c r="F9" s="6"/>
      <c r="G9" s="7"/>
      <c r="H9" s="5"/>
      <c r="I9" s="5"/>
      <c r="J9" s="9"/>
      <c r="K9" s="9"/>
      <c r="L9" s="7"/>
      <c r="M9" s="7"/>
      <c r="N9" s="7"/>
      <c r="O9" s="5"/>
      <c r="P9" s="5"/>
      <c r="Q9" s="5"/>
      <c r="R9" s="5"/>
    </row>
    <row r="10" spans="2:20">
      <c r="E10" s="11"/>
      <c r="F10" s="11"/>
      <c r="G10" s="1"/>
      <c r="H10" s="12"/>
      <c r="I10" s="12"/>
      <c r="L10" s="1"/>
      <c r="M10" s="1"/>
      <c r="N10" s="1"/>
    </row>
    <row r="11" spans="2:20">
      <c r="E11" s="11"/>
      <c r="F11" s="11"/>
      <c r="G11" s="1"/>
      <c r="H11" s="12"/>
      <c r="I11" s="12"/>
      <c r="L11" s="1"/>
      <c r="M11" s="1"/>
      <c r="N11" s="1"/>
    </row>
    <row r="12" spans="2:20">
      <c r="E12" s="11"/>
      <c r="F12" s="11"/>
      <c r="G12" s="1"/>
      <c r="H12" s="12"/>
      <c r="I12" s="12"/>
      <c r="L12" s="1"/>
      <c r="M12" s="1"/>
      <c r="N12" s="1"/>
    </row>
    <row r="13" spans="2:20">
      <c r="E13" s="11"/>
      <c r="F13" s="11"/>
      <c r="G13" s="1"/>
      <c r="H13" s="12"/>
      <c r="I13" s="12"/>
      <c r="L13" s="1"/>
      <c r="M13" s="1"/>
      <c r="N13" s="1"/>
    </row>
    <row r="14" spans="2:20">
      <c r="E14" s="11"/>
      <c r="F14" s="11"/>
      <c r="G14" s="1"/>
      <c r="H14" s="12"/>
      <c r="I14" s="12"/>
      <c r="L14" s="1"/>
      <c r="M14" s="1"/>
      <c r="N14" s="1"/>
    </row>
    <row r="15" spans="2:20">
      <c r="E15" s="11"/>
      <c r="F15" s="11"/>
      <c r="G15" s="1"/>
      <c r="H15" s="12"/>
      <c r="I15" s="12"/>
      <c r="L15" s="1"/>
      <c r="M15" s="1"/>
      <c r="N15" s="1"/>
    </row>
    <row r="16" spans="2:20">
      <c r="E16" s="11"/>
      <c r="F16" s="11"/>
      <c r="G16" s="1"/>
      <c r="H16" s="12"/>
      <c r="I16" s="12"/>
      <c r="L16" s="1"/>
      <c r="M16" s="1"/>
      <c r="N16" s="1"/>
    </row>
    <row r="17" spans="5:14">
      <c r="E17" s="11"/>
      <c r="F17" s="11"/>
      <c r="G17" s="1"/>
      <c r="H17" s="12"/>
      <c r="I17" s="12"/>
      <c r="L17" s="1"/>
      <c r="M17" s="1"/>
      <c r="N17" s="1"/>
    </row>
    <row r="18" spans="5:14">
      <c r="E18" s="11"/>
      <c r="F18" s="11"/>
      <c r="G18" s="1"/>
      <c r="H18" s="12"/>
      <c r="I18" s="12"/>
      <c r="L18" s="1"/>
      <c r="M18" s="1"/>
      <c r="N18" s="1"/>
    </row>
    <row r="19" spans="5:14">
      <c r="E19" s="11"/>
      <c r="F19" s="11"/>
      <c r="G19" s="1"/>
      <c r="H19" s="12"/>
      <c r="I19" s="12"/>
      <c r="L19" s="1"/>
      <c r="M19" s="1"/>
      <c r="N19" s="1"/>
    </row>
    <row r="20" spans="5:14">
      <c r="E20" s="11"/>
      <c r="F20" s="11"/>
      <c r="G20" s="1"/>
      <c r="H20" s="12"/>
      <c r="I20" s="12"/>
      <c r="L20" s="1"/>
      <c r="M20" s="1"/>
      <c r="N20" s="1"/>
    </row>
    <row r="21" spans="5:14">
      <c r="E21" s="11"/>
      <c r="F21" s="11"/>
      <c r="G21" s="1"/>
      <c r="H21" s="12"/>
      <c r="I21" s="12"/>
      <c r="L21" s="1"/>
      <c r="M21" s="1"/>
      <c r="N21" s="1"/>
    </row>
    <row r="22" spans="5:14">
      <c r="E22" s="11"/>
      <c r="F22" s="11"/>
      <c r="H22" s="12"/>
      <c r="I22" s="12"/>
      <c r="L22" s="1"/>
      <c r="M22" s="1"/>
      <c r="N22" s="1"/>
    </row>
    <row r="23" spans="5:14">
      <c r="E23" s="11"/>
      <c r="F23" s="11"/>
      <c r="H23" s="12"/>
      <c r="I23" s="12"/>
      <c r="L23" s="1"/>
      <c r="M23" s="1"/>
      <c r="N23" s="1"/>
    </row>
    <row r="24" spans="5:14">
      <c r="E24" s="11"/>
      <c r="F24" s="11"/>
      <c r="L24" s="1"/>
      <c r="M24" s="1"/>
      <c r="N24" s="1"/>
    </row>
    <row r="25" spans="5:14">
      <c r="E25" s="11"/>
      <c r="F25" s="11"/>
      <c r="L25" s="1"/>
      <c r="M25" s="1"/>
      <c r="N25" s="1"/>
    </row>
    <row r="26" spans="5:14">
      <c r="E26" s="11"/>
      <c r="F26" s="11"/>
      <c r="L26" s="1"/>
      <c r="M26" s="1"/>
      <c r="N26" s="1"/>
    </row>
    <row r="27" spans="5:14">
      <c r="E27" s="11"/>
      <c r="F27" s="11"/>
    </row>
  </sheetData>
  <mergeCells count="12">
    <mergeCell ref="L3:N3"/>
    <mergeCell ref="O3:O4"/>
    <mergeCell ref="P3:Q3"/>
    <mergeCell ref="R3:R4"/>
    <mergeCell ref="B5:B6"/>
    <mergeCell ref="D5:D6"/>
    <mergeCell ref="B3:B4"/>
    <mergeCell ref="C3:C4"/>
    <mergeCell ref="D3:D4"/>
    <mergeCell ref="E3:F3"/>
    <mergeCell ref="G3:G4"/>
    <mergeCell ref="H3:K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E80EB-99C8-4828-8E67-3B25A51AF31E}">
  <sheetPr>
    <pageSetUpPr fitToPage="1"/>
  </sheetPr>
  <dimension ref="A1:R77"/>
  <sheetViews>
    <sheetView showGridLines="0" tabSelected="1" zoomScale="73" zoomScaleNormal="73" workbookViewId="0">
      <pane xSplit="3" ySplit="10" topLeftCell="D40" activePane="bottomRight" state="frozen"/>
      <selection pane="topRight" activeCell="D1" sqref="D1"/>
      <selection pane="bottomLeft" activeCell="A11" sqref="A11"/>
      <selection pane="bottomRight" activeCell="D42" sqref="D42"/>
    </sheetView>
  </sheetViews>
  <sheetFormatPr baseColWidth="10" defaultColWidth="11.42578125" defaultRowHeight="15.75"/>
  <cols>
    <col min="1" max="1" width="11.42578125" style="18"/>
    <col min="2" max="2" width="39.7109375" style="15" customWidth="1"/>
    <col min="3" max="3" width="22" style="14" customWidth="1"/>
    <col min="4" max="4" width="19.85546875" style="14" customWidth="1"/>
    <col min="5" max="5" width="20.5703125" style="14" customWidth="1"/>
    <col min="6" max="6" width="16.7109375" style="14" customWidth="1"/>
    <col min="7" max="11" width="16" style="24" customWidth="1"/>
    <col min="12" max="12" width="19.7109375" style="24" customWidth="1"/>
    <col min="13" max="13" width="23" style="24" customWidth="1"/>
    <col min="14" max="14" width="17.85546875" style="24" customWidth="1"/>
    <col min="15" max="15" width="26.28515625" style="14" customWidth="1"/>
    <col min="16" max="16" width="38.42578125" style="24" customWidth="1"/>
    <col min="17" max="17" width="31.140625" style="14" customWidth="1"/>
    <col min="18" max="18" width="46" style="14" customWidth="1"/>
    <col min="19" max="16384" width="11.42578125" style="15"/>
  </cols>
  <sheetData>
    <row r="1" spans="1:18" ht="16.5" thickBot="1"/>
    <row r="2" spans="1:18">
      <c r="A2" s="172"/>
      <c r="B2" s="175"/>
      <c r="C2" s="31"/>
      <c r="D2" s="32"/>
      <c r="E2" s="32"/>
      <c r="F2" s="32"/>
      <c r="G2" s="32"/>
      <c r="H2" s="32"/>
      <c r="I2" s="32"/>
      <c r="J2" s="33"/>
      <c r="K2" s="13" t="s">
        <v>24</v>
      </c>
    </row>
    <row r="3" spans="1:18">
      <c r="A3" s="173"/>
      <c r="B3" s="176"/>
      <c r="C3" s="184" t="s">
        <v>354</v>
      </c>
      <c r="D3" s="185"/>
      <c r="E3" s="185"/>
      <c r="F3" s="185"/>
      <c r="G3" s="185"/>
      <c r="H3" s="185"/>
      <c r="I3" s="185"/>
      <c r="J3" s="186"/>
      <c r="K3" s="25"/>
    </row>
    <row r="4" spans="1:18">
      <c r="A4" s="173"/>
      <c r="B4" s="176"/>
      <c r="C4" s="34"/>
      <c r="D4" s="35"/>
      <c r="E4" s="35"/>
      <c r="F4" s="35"/>
      <c r="G4" s="35"/>
      <c r="H4" s="35"/>
      <c r="I4" s="35"/>
      <c r="J4" s="36"/>
      <c r="K4" s="16">
        <v>46093</v>
      </c>
    </row>
    <row r="5" spans="1:18" ht="45.75" customHeight="1" thickBot="1">
      <c r="A5" s="174"/>
      <c r="B5" s="177"/>
      <c r="C5" s="178" t="s">
        <v>25</v>
      </c>
      <c r="D5" s="179"/>
      <c r="E5" s="179"/>
      <c r="F5" s="179"/>
      <c r="G5" s="179"/>
      <c r="H5" s="179"/>
      <c r="I5" s="179"/>
      <c r="J5" s="180"/>
      <c r="K5" s="26"/>
    </row>
    <row r="6" spans="1:18" ht="16.5" thickBot="1"/>
    <row r="7" spans="1:18" ht="40.5" customHeight="1" thickBot="1">
      <c r="A7" s="181" t="s">
        <v>26</v>
      </c>
      <c r="B7" s="182"/>
      <c r="C7" s="182"/>
      <c r="D7" s="182"/>
      <c r="E7" s="182"/>
      <c r="F7" s="182"/>
      <c r="G7" s="182"/>
      <c r="H7" s="182"/>
      <c r="I7" s="182"/>
      <c r="J7" s="182"/>
      <c r="K7" s="183"/>
      <c r="M7" s="28">
        <f ca="1" xml:space="preserve"> TODAY()</f>
        <v>46203</v>
      </c>
    </row>
    <row r="8" spans="1:18" ht="16.5" thickBot="1">
      <c r="M8" s="27"/>
    </row>
    <row r="9" spans="1:18" ht="30" customHeight="1">
      <c r="A9" s="164" t="s">
        <v>1</v>
      </c>
      <c r="B9" s="166" t="s">
        <v>2</v>
      </c>
      <c r="C9" s="168" t="s">
        <v>3</v>
      </c>
      <c r="D9" s="170" t="s">
        <v>4</v>
      </c>
      <c r="E9" s="171"/>
      <c r="F9" s="189" t="s">
        <v>27</v>
      </c>
      <c r="G9" s="191" t="s">
        <v>6</v>
      </c>
      <c r="H9" s="191"/>
      <c r="I9" s="191"/>
      <c r="J9" s="191"/>
      <c r="K9" s="191"/>
      <c r="L9" s="170" t="s">
        <v>7</v>
      </c>
      <c r="M9" s="191"/>
      <c r="N9" s="196"/>
      <c r="O9" s="158" t="s">
        <v>28</v>
      </c>
      <c r="P9" s="166" t="s">
        <v>29</v>
      </c>
      <c r="Q9" s="189" t="s">
        <v>30</v>
      </c>
      <c r="R9" s="192" t="s">
        <v>31</v>
      </c>
    </row>
    <row r="10" spans="1:18" ht="48" thickBot="1">
      <c r="A10" s="165"/>
      <c r="B10" s="167"/>
      <c r="C10" s="169"/>
      <c r="D10" s="19" t="s">
        <v>7</v>
      </c>
      <c r="E10" s="20" t="s">
        <v>11</v>
      </c>
      <c r="F10" s="190"/>
      <c r="G10" s="21" t="s">
        <v>12</v>
      </c>
      <c r="H10" s="21" t="s">
        <v>32</v>
      </c>
      <c r="I10" s="20" t="s">
        <v>13</v>
      </c>
      <c r="J10" s="20" t="s">
        <v>33</v>
      </c>
      <c r="K10" s="22" t="s">
        <v>34</v>
      </c>
      <c r="L10" s="19" t="s">
        <v>16</v>
      </c>
      <c r="M10" s="20" t="s">
        <v>17</v>
      </c>
      <c r="N10" s="23" t="s">
        <v>18</v>
      </c>
      <c r="O10" s="159"/>
      <c r="P10" s="195"/>
      <c r="Q10" s="194"/>
      <c r="R10" s="193"/>
    </row>
    <row r="11" spans="1:18" ht="74.25" customHeight="1">
      <c r="A11" s="37"/>
      <c r="B11" s="38"/>
      <c r="C11" s="39"/>
      <c r="D11" s="40"/>
      <c r="E11" s="41"/>
      <c r="F11" s="42"/>
      <c r="G11" s="43"/>
      <c r="H11" s="43"/>
      <c r="I11" s="44"/>
      <c r="J11" s="44"/>
      <c r="K11" s="45"/>
      <c r="L11" s="46"/>
      <c r="M11" s="44"/>
      <c r="N11" s="47"/>
      <c r="O11" s="48"/>
      <c r="P11" s="49"/>
      <c r="Q11" s="50"/>
      <c r="R11" s="51"/>
    </row>
    <row r="12" spans="1:18" s="30" customFormat="1" ht="74.25" customHeight="1">
      <c r="A12" s="52" t="s">
        <v>35</v>
      </c>
      <c r="B12" s="53" t="s">
        <v>36</v>
      </c>
      <c r="C12" s="54" t="s">
        <v>37</v>
      </c>
      <c r="D12" s="55">
        <v>0</v>
      </c>
      <c r="E12" s="56">
        <v>0</v>
      </c>
      <c r="F12" s="57" t="s">
        <v>38</v>
      </c>
      <c r="G12" s="58"/>
      <c r="H12" s="58"/>
      <c r="I12" s="59"/>
      <c r="J12" s="59"/>
      <c r="K12" s="60"/>
      <c r="L12" s="61"/>
      <c r="M12" s="59"/>
      <c r="N12" s="62"/>
      <c r="O12" s="63" t="s">
        <v>39</v>
      </c>
      <c r="P12" s="53" t="s">
        <v>40</v>
      </c>
      <c r="Q12" s="64" t="s">
        <v>379</v>
      </c>
      <c r="R12" s="63"/>
    </row>
    <row r="13" spans="1:18" s="29" customFormat="1" ht="74.25" customHeight="1">
      <c r="A13" s="65" t="s">
        <v>42</v>
      </c>
      <c r="B13" s="66" t="s">
        <v>43</v>
      </c>
      <c r="C13" s="67" t="s">
        <v>44</v>
      </c>
      <c r="D13" s="68">
        <v>8000000</v>
      </c>
      <c r="E13" s="69">
        <v>8000000</v>
      </c>
      <c r="F13" s="70" t="s">
        <v>45</v>
      </c>
      <c r="G13" s="71"/>
      <c r="H13" s="71"/>
      <c r="I13" s="72"/>
      <c r="J13" s="72"/>
      <c r="K13" s="73">
        <v>46150</v>
      </c>
      <c r="L13" s="74"/>
      <c r="M13" s="72">
        <v>46125</v>
      </c>
      <c r="N13" s="75"/>
      <c r="O13" s="76" t="s">
        <v>39</v>
      </c>
      <c r="P13" s="66" t="s">
        <v>46</v>
      </c>
      <c r="Q13" s="77" t="s">
        <v>366</v>
      </c>
      <c r="R13" s="76"/>
    </row>
    <row r="14" spans="1:18" ht="74.25" customHeight="1">
      <c r="A14" s="78" t="s">
        <v>47</v>
      </c>
      <c r="B14" s="66" t="s">
        <v>48</v>
      </c>
      <c r="C14" s="67" t="s">
        <v>49</v>
      </c>
      <c r="D14" s="68">
        <v>230515254</v>
      </c>
      <c r="E14" s="69">
        <v>230515254</v>
      </c>
      <c r="F14" s="70" t="s">
        <v>50</v>
      </c>
      <c r="G14" s="71"/>
      <c r="H14" s="71" t="s">
        <v>51</v>
      </c>
      <c r="I14" s="72"/>
      <c r="J14" s="72"/>
      <c r="K14" s="73"/>
      <c r="L14" s="74">
        <v>46161</v>
      </c>
      <c r="M14" s="79"/>
      <c r="N14" s="75"/>
      <c r="O14" s="76"/>
      <c r="P14" s="66" t="s">
        <v>52</v>
      </c>
      <c r="Q14" s="77" t="s">
        <v>53</v>
      </c>
      <c r="R14" s="76" t="s">
        <v>355</v>
      </c>
    </row>
    <row r="15" spans="1:18" ht="75">
      <c r="A15" s="80" t="s">
        <v>54</v>
      </c>
      <c r="B15" s="53" t="s">
        <v>55</v>
      </c>
      <c r="C15" s="54" t="s">
        <v>56</v>
      </c>
      <c r="D15" s="55" t="s">
        <v>57</v>
      </c>
      <c r="E15" s="56">
        <v>8000000</v>
      </c>
      <c r="F15" s="57"/>
      <c r="G15" s="58"/>
      <c r="H15" s="58"/>
      <c r="I15" s="59"/>
      <c r="J15" s="59"/>
      <c r="K15" s="60" t="s">
        <v>58</v>
      </c>
      <c r="L15" s="61"/>
      <c r="M15" s="59"/>
      <c r="N15" s="62"/>
      <c r="O15" s="63"/>
      <c r="P15" s="53" t="s">
        <v>380</v>
      </c>
      <c r="Q15" s="64" t="s">
        <v>82</v>
      </c>
      <c r="R15" s="63" t="s">
        <v>59</v>
      </c>
    </row>
    <row r="16" spans="1:18" ht="19.5" thickBot="1">
      <c r="A16" s="81" t="s">
        <v>60</v>
      </c>
      <c r="B16" s="82"/>
      <c r="C16" s="83"/>
      <c r="D16" s="84"/>
      <c r="E16" s="85"/>
      <c r="F16" s="86"/>
      <c r="G16" s="87"/>
      <c r="H16" s="88"/>
      <c r="I16" s="89"/>
      <c r="J16" s="87"/>
      <c r="K16" s="90"/>
      <c r="L16" s="91"/>
      <c r="M16" s="89"/>
      <c r="N16" s="92"/>
      <c r="O16" s="93"/>
      <c r="P16" s="82"/>
      <c r="Q16" s="94"/>
      <c r="R16" s="93"/>
    </row>
    <row r="17" spans="1:18" ht="131.25">
      <c r="A17" s="80" t="s">
        <v>61</v>
      </c>
      <c r="B17" s="53" t="s">
        <v>62</v>
      </c>
      <c r="C17" s="54" t="s">
        <v>63</v>
      </c>
      <c r="D17" s="55">
        <f>(127118644)*2</f>
        <v>254237288</v>
      </c>
      <c r="E17" s="56"/>
      <c r="F17" s="57" t="s">
        <v>64</v>
      </c>
      <c r="G17" s="58"/>
      <c r="H17" s="59" t="s">
        <v>65</v>
      </c>
      <c r="I17" s="59"/>
      <c r="J17" s="58"/>
      <c r="K17" s="60"/>
      <c r="L17" s="61"/>
      <c r="M17" s="95" t="s">
        <v>367</v>
      </c>
      <c r="N17" s="62"/>
      <c r="O17" s="63"/>
      <c r="P17" s="53"/>
      <c r="Q17" s="64" t="s">
        <v>370</v>
      </c>
      <c r="R17" s="63"/>
    </row>
    <row r="18" spans="1:18" ht="21.75" customHeight="1">
      <c r="A18" s="81" t="s">
        <v>66</v>
      </c>
      <c r="B18" s="82"/>
      <c r="C18" s="83"/>
      <c r="D18" s="84"/>
      <c r="E18" s="85"/>
      <c r="F18" s="86"/>
      <c r="G18" s="87"/>
      <c r="H18" s="87"/>
      <c r="I18" s="89"/>
      <c r="J18" s="87"/>
      <c r="K18" s="90"/>
      <c r="L18" s="91"/>
      <c r="M18" s="96"/>
      <c r="N18" s="92"/>
      <c r="O18" s="93"/>
      <c r="P18" s="82"/>
      <c r="Q18" s="94"/>
      <c r="R18" s="93"/>
    </row>
    <row r="19" spans="1:18" ht="91.5" customHeight="1">
      <c r="A19" s="80" t="s">
        <v>67</v>
      </c>
      <c r="B19" s="53" t="s">
        <v>68</v>
      </c>
      <c r="C19" s="54" t="s">
        <v>69</v>
      </c>
      <c r="D19" s="55" t="s">
        <v>70</v>
      </c>
      <c r="E19" s="56">
        <v>52900000</v>
      </c>
      <c r="F19" s="57" t="s">
        <v>71</v>
      </c>
      <c r="G19" s="58"/>
      <c r="H19" s="59" t="s">
        <v>72</v>
      </c>
      <c r="I19" s="59">
        <v>46069</v>
      </c>
      <c r="J19" s="97">
        <v>46071</v>
      </c>
      <c r="K19" s="98">
        <v>46160</v>
      </c>
      <c r="L19" s="61">
        <v>46135</v>
      </c>
      <c r="M19" s="99">
        <v>46136</v>
      </c>
      <c r="N19" s="62">
        <v>46189</v>
      </c>
      <c r="O19" s="63"/>
      <c r="P19" s="53" t="s">
        <v>369</v>
      </c>
      <c r="Q19" s="100" t="s">
        <v>89</v>
      </c>
      <c r="R19" s="63"/>
    </row>
    <row r="20" spans="1:18" ht="93.75">
      <c r="A20" s="80" t="s">
        <v>73</v>
      </c>
      <c r="B20" s="53" t="s">
        <v>74</v>
      </c>
      <c r="C20" s="54" t="s">
        <v>75</v>
      </c>
      <c r="D20" s="55" t="s">
        <v>76</v>
      </c>
      <c r="E20" s="56">
        <v>100000000</v>
      </c>
      <c r="F20" s="57" t="s">
        <v>77</v>
      </c>
      <c r="G20" s="58"/>
      <c r="H20" s="58"/>
      <c r="I20" s="59"/>
      <c r="J20" s="58">
        <v>46031</v>
      </c>
      <c r="K20" s="60">
        <v>46150</v>
      </c>
      <c r="L20" s="61" t="s">
        <v>78</v>
      </c>
      <c r="M20" s="59" t="s">
        <v>79</v>
      </c>
      <c r="N20" s="62"/>
      <c r="O20" s="63"/>
      <c r="P20" s="53"/>
      <c r="Q20" s="64" t="s">
        <v>356</v>
      </c>
      <c r="R20" s="63"/>
    </row>
    <row r="21" spans="1:18" ht="37.5">
      <c r="A21" s="101" t="s">
        <v>80</v>
      </c>
      <c r="B21" s="53" t="s">
        <v>81</v>
      </c>
      <c r="C21" s="54" t="s">
        <v>44</v>
      </c>
      <c r="D21" s="55">
        <v>45312063</v>
      </c>
      <c r="E21" s="56">
        <v>45312063</v>
      </c>
      <c r="F21" s="57"/>
      <c r="G21" s="58"/>
      <c r="H21" s="58"/>
      <c r="I21" s="59"/>
      <c r="J21" s="58"/>
      <c r="K21" s="60"/>
      <c r="L21" s="61"/>
      <c r="M21" s="59"/>
      <c r="N21" s="62"/>
      <c r="O21" s="63"/>
      <c r="P21" s="53"/>
      <c r="Q21" s="102" t="s">
        <v>82</v>
      </c>
      <c r="R21" s="63" t="s">
        <v>83</v>
      </c>
    </row>
    <row r="22" spans="1:18" ht="145.5" customHeight="1">
      <c r="A22" s="80" t="s">
        <v>84</v>
      </c>
      <c r="B22" s="53" t="s">
        <v>85</v>
      </c>
      <c r="C22" s="54" t="s">
        <v>86</v>
      </c>
      <c r="D22" s="55" t="s">
        <v>87</v>
      </c>
      <c r="E22" s="56">
        <v>65240000</v>
      </c>
      <c r="F22" s="57" t="s">
        <v>88</v>
      </c>
      <c r="G22" s="58">
        <v>46062</v>
      </c>
      <c r="H22" s="58"/>
      <c r="I22" s="59"/>
      <c r="J22" s="58">
        <v>46062</v>
      </c>
      <c r="K22" s="60">
        <v>46303</v>
      </c>
      <c r="L22" s="61">
        <v>46014</v>
      </c>
      <c r="M22" s="59">
        <v>46014</v>
      </c>
      <c r="N22" s="62">
        <v>46066</v>
      </c>
      <c r="O22" s="63"/>
      <c r="P22" s="82" t="s">
        <v>376</v>
      </c>
      <c r="Q22" s="64" t="s">
        <v>375</v>
      </c>
      <c r="R22" s="63" t="s">
        <v>90</v>
      </c>
    </row>
    <row r="23" spans="1:18" ht="56.25">
      <c r="A23" s="80" t="s">
        <v>91</v>
      </c>
      <c r="B23" s="53" t="s">
        <v>92</v>
      </c>
      <c r="C23" s="54" t="s">
        <v>93</v>
      </c>
      <c r="D23" s="55" t="s">
        <v>94</v>
      </c>
      <c r="E23" s="56">
        <v>72000000</v>
      </c>
      <c r="F23" s="57" t="s">
        <v>95</v>
      </c>
      <c r="G23" s="58"/>
      <c r="H23" s="58"/>
      <c r="I23" s="59"/>
      <c r="J23" s="58">
        <v>46069</v>
      </c>
      <c r="K23" s="60">
        <v>46433</v>
      </c>
      <c r="L23" s="61">
        <v>46035</v>
      </c>
      <c r="M23" s="59">
        <v>46028</v>
      </c>
      <c r="N23" s="62">
        <v>46048</v>
      </c>
      <c r="O23" s="63" t="s">
        <v>96</v>
      </c>
      <c r="P23" s="53" t="s">
        <v>377</v>
      </c>
      <c r="Q23" s="64" t="s">
        <v>89</v>
      </c>
      <c r="R23" s="63"/>
    </row>
    <row r="24" spans="1:18" ht="75">
      <c r="A24" s="80" t="s">
        <v>97</v>
      </c>
      <c r="B24" s="53" t="s">
        <v>98</v>
      </c>
      <c r="C24" s="54" t="s">
        <v>69</v>
      </c>
      <c r="D24" s="55" t="s">
        <v>99</v>
      </c>
      <c r="E24" s="56">
        <v>560596333</v>
      </c>
      <c r="F24" s="57" t="s">
        <v>100</v>
      </c>
      <c r="G24" s="58"/>
      <c r="H24" s="58">
        <v>45932</v>
      </c>
      <c r="I24" s="59">
        <v>46062</v>
      </c>
      <c r="J24" s="58">
        <v>46062</v>
      </c>
      <c r="K24" s="60">
        <v>47005</v>
      </c>
      <c r="L24" s="61">
        <v>46105</v>
      </c>
      <c r="M24" s="103" t="s">
        <v>357</v>
      </c>
      <c r="N24" s="62"/>
      <c r="O24" s="63"/>
      <c r="P24" s="53" t="s">
        <v>101</v>
      </c>
      <c r="Q24" s="100" t="s">
        <v>102</v>
      </c>
      <c r="R24" s="63"/>
    </row>
    <row r="25" spans="1:18" ht="18.75">
      <c r="A25" s="81" t="s">
        <v>103</v>
      </c>
      <c r="B25" s="82"/>
      <c r="C25" s="83"/>
      <c r="D25" s="84"/>
      <c r="E25" s="85"/>
      <c r="F25" s="86"/>
      <c r="G25" s="87"/>
      <c r="H25" s="87"/>
      <c r="I25" s="89"/>
      <c r="J25" s="87"/>
      <c r="K25" s="90"/>
      <c r="L25" s="91"/>
      <c r="M25" s="89"/>
      <c r="N25" s="92"/>
      <c r="O25" s="93"/>
      <c r="P25" s="82"/>
      <c r="Q25" s="94"/>
      <c r="R25" s="93"/>
    </row>
    <row r="26" spans="1:18" ht="150">
      <c r="A26" s="80" t="s">
        <v>104</v>
      </c>
      <c r="B26" s="53" t="s">
        <v>105</v>
      </c>
      <c r="C26" s="54" t="s">
        <v>69</v>
      </c>
      <c r="D26" s="55">
        <v>175674703</v>
      </c>
      <c r="E26" s="56">
        <v>175674703</v>
      </c>
      <c r="F26" s="57" t="s">
        <v>77</v>
      </c>
      <c r="G26" s="58"/>
      <c r="H26" s="58">
        <v>45925</v>
      </c>
      <c r="I26" s="59"/>
      <c r="J26" s="58"/>
      <c r="K26" s="60"/>
      <c r="L26" s="61">
        <v>46027</v>
      </c>
      <c r="M26" s="104" t="s">
        <v>357</v>
      </c>
      <c r="N26" s="62"/>
      <c r="O26" s="63" t="s">
        <v>106</v>
      </c>
      <c r="P26" s="53" t="s">
        <v>107</v>
      </c>
      <c r="Q26" s="64" t="s">
        <v>102</v>
      </c>
      <c r="R26" s="63" t="s">
        <v>108</v>
      </c>
    </row>
    <row r="27" spans="1:18" ht="150" customHeight="1">
      <c r="A27" s="80" t="s">
        <v>109</v>
      </c>
      <c r="B27" s="53" t="s">
        <v>110</v>
      </c>
      <c r="C27" s="54" t="s">
        <v>69</v>
      </c>
      <c r="D27" s="55" t="s">
        <v>111</v>
      </c>
      <c r="E27" s="56">
        <v>127118644</v>
      </c>
      <c r="F27" s="57" t="s">
        <v>112</v>
      </c>
      <c r="G27" s="58"/>
      <c r="H27" s="58">
        <v>45925</v>
      </c>
      <c r="I27" s="59"/>
      <c r="J27" s="139" t="s">
        <v>372</v>
      </c>
      <c r="K27" s="60"/>
      <c r="L27" s="61">
        <v>46035</v>
      </c>
      <c r="M27" s="59">
        <v>46036</v>
      </c>
      <c r="N27" s="62"/>
      <c r="O27" s="63"/>
      <c r="P27" s="53" t="s">
        <v>358</v>
      </c>
      <c r="Q27" s="64" t="s">
        <v>374</v>
      </c>
      <c r="R27" s="93" t="s">
        <v>373</v>
      </c>
    </row>
    <row r="28" spans="1:18" ht="131.25">
      <c r="A28" s="80" t="s">
        <v>113</v>
      </c>
      <c r="B28" s="53" t="s">
        <v>114</v>
      </c>
      <c r="C28" s="54" t="s">
        <v>69</v>
      </c>
      <c r="D28" s="55" t="s">
        <v>115</v>
      </c>
      <c r="E28" s="56">
        <v>179013983</v>
      </c>
      <c r="F28" s="57" t="s">
        <v>116</v>
      </c>
      <c r="G28" s="58"/>
      <c r="H28" s="58">
        <v>45888</v>
      </c>
      <c r="I28" s="59"/>
      <c r="J28" s="58" t="s">
        <v>117</v>
      </c>
      <c r="K28" s="60"/>
      <c r="L28" s="61"/>
      <c r="M28" s="103" t="s">
        <v>364</v>
      </c>
      <c r="N28" s="62"/>
      <c r="O28" s="63"/>
      <c r="P28" s="53"/>
      <c r="Q28" s="64" t="s">
        <v>41</v>
      </c>
      <c r="R28" s="63"/>
    </row>
    <row r="29" spans="1:18" ht="93.75">
      <c r="A29" s="80" t="s">
        <v>118</v>
      </c>
      <c r="B29" s="53" t="s">
        <v>119</v>
      </c>
      <c r="C29" s="54" t="s">
        <v>120</v>
      </c>
      <c r="D29" s="55" t="s">
        <v>121</v>
      </c>
      <c r="E29" s="56">
        <v>3733714</v>
      </c>
      <c r="F29" s="57" t="s">
        <v>122</v>
      </c>
      <c r="G29" s="58">
        <v>45915</v>
      </c>
      <c r="H29" s="58" t="s">
        <v>123</v>
      </c>
      <c r="I29" s="59"/>
      <c r="J29" s="58">
        <v>45915</v>
      </c>
      <c r="K29" s="60"/>
      <c r="L29" s="61">
        <v>45866</v>
      </c>
      <c r="M29" s="59">
        <v>45867</v>
      </c>
      <c r="N29" s="62">
        <v>45897</v>
      </c>
      <c r="O29" s="63"/>
      <c r="P29" s="53"/>
      <c r="Q29" s="64" t="s">
        <v>378</v>
      </c>
      <c r="R29" s="63"/>
    </row>
    <row r="30" spans="1:18" ht="93.75">
      <c r="A30" s="101" t="s">
        <v>124</v>
      </c>
      <c r="B30" s="53" t="s">
        <v>125</v>
      </c>
      <c r="C30" s="54" t="s">
        <v>126</v>
      </c>
      <c r="D30" s="55" t="s">
        <v>127</v>
      </c>
      <c r="E30" s="56">
        <v>25000000</v>
      </c>
      <c r="F30" s="57" t="s">
        <v>128</v>
      </c>
      <c r="G30" s="58"/>
      <c r="H30" s="58"/>
      <c r="I30" s="59"/>
      <c r="J30" s="58"/>
      <c r="K30" s="153" t="s">
        <v>129</v>
      </c>
      <c r="L30" s="61">
        <v>46121</v>
      </c>
      <c r="M30" s="59">
        <v>46127</v>
      </c>
      <c r="N30" s="62"/>
      <c r="O30" s="63"/>
      <c r="P30" s="53" t="s">
        <v>130</v>
      </c>
      <c r="Q30" s="151" t="s">
        <v>131</v>
      </c>
      <c r="R30" s="63"/>
    </row>
    <row r="31" spans="1:18" ht="243.75">
      <c r="A31" s="101" t="s">
        <v>132</v>
      </c>
      <c r="B31" s="53" t="s">
        <v>133</v>
      </c>
      <c r="C31" s="54" t="s">
        <v>126</v>
      </c>
      <c r="D31" s="55" t="s">
        <v>134</v>
      </c>
      <c r="E31" s="56">
        <v>25800000</v>
      </c>
      <c r="F31" s="57" t="s">
        <v>135</v>
      </c>
      <c r="G31" s="58"/>
      <c r="H31" s="58"/>
      <c r="I31" s="59"/>
      <c r="J31" s="58"/>
      <c r="K31" s="154"/>
      <c r="L31" s="61">
        <v>46112</v>
      </c>
      <c r="M31" s="59">
        <v>46112</v>
      </c>
      <c r="N31" s="62"/>
      <c r="O31" s="63" t="s">
        <v>136</v>
      </c>
      <c r="P31" s="53" t="s">
        <v>137</v>
      </c>
      <c r="Q31" s="152"/>
      <c r="R31" s="63" t="s">
        <v>138</v>
      </c>
    </row>
    <row r="32" spans="1:18" ht="112.5">
      <c r="A32" s="80" t="s">
        <v>139</v>
      </c>
      <c r="B32" s="53" t="s">
        <v>140</v>
      </c>
      <c r="C32" s="54" t="s">
        <v>141</v>
      </c>
      <c r="D32" s="55" t="s">
        <v>142</v>
      </c>
      <c r="E32" s="56">
        <v>5700000</v>
      </c>
      <c r="F32" s="57" t="s">
        <v>122</v>
      </c>
      <c r="G32" s="58"/>
      <c r="H32" s="58" t="s">
        <v>143</v>
      </c>
      <c r="I32" s="59"/>
      <c r="J32" s="58" t="s">
        <v>144</v>
      </c>
      <c r="K32" s="60"/>
      <c r="L32" s="61">
        <v>45838</v>
      </c>
      <c r="M32" s="59">
        <v>45838</v>
      </c>
      <c r="N32" s="62">
        <v>45869</v>
      </c>
      <c r="O32" s="63"/>
      <c r="P32" s="53" t="s">
        <v>145</v>
      </c>
      <c r="Q32" s="64" t="s">
        <v>359</v>
      </c>
      <c r="R32" s="155" t="s">
        <v>360</v>
      </c>
    </row>
    <row r="33" spans="1:18" ht="112.5">
      <c r="A33" s="80" t="s">
        <v>146</v>
      </c>
      <c r="B33" s="53" t="s">
        <v>147</v>
      </c>
      <c r="C33" s="54" t="s">
        <v>141</v>
      </c>
      <c r="D33" s="55" t="s">
        <v>148</v>
      </c>
      <c r="E33" s="56">
        <v>8250000</v>
      </c>
      <c r="F33" s="57" t="s">
        <v>149</v>
      </c>
      <c r="G33" s="58"/>
      <c r="H33" s="58" t="s">
        <v>143</v>
      </c>
      <c r="I33" s="59"/>
      <c r="J33" s="58" t="s">
        <v>144</v>
      </c>
      <c r="K33" s="60"/>
      <c r="L33" s="61">
        <v>45838</v>
      </c>
      <c r="M33" s="59">
        <v>45838</v>
      </c>
      <c r="N33" s="62">
        <v>45869</v>
      </c>
      <c r="O33" s="63"/>
      <c r="P33" s="53" t="s">
        <v>150</v>
      </c>
      <c r="Q33" s="64" t="s">
        <v>359</v>
      </c>
      <c r="R33" s="157"/>
    </row>
    <row r="34" spans="1:18" ht="18.75">
      <c r="A34" s="81" t="s">
        <v>21</v>
      </c>
      <c r="B34" s="82"/>
      <c r="C34" s="83"/>
      <c r="D34" s="84"/>
      <c r="E34" s="85"/>
      <c r="F34" s="86"/>
      <c r="G34" s="87"/>
      <c r="H34" s="87"/>
      <c r="I34" s="89"/>
      <c r="J34" s="87"/>
      <c r="K34" s="90"/>
      <c r="L34" s="91"/>
      <c r="M34" s="89"/>
      <c r="N34" s="92"/>
      <c r="O34" s="93"/>
      <c r="P34" s="82"/>
      <c r="Q34" s="94"/>
      <c r="R34" s="93"/>
    </row>
    <row r="35" spans="1:18" ht="117" customHeight="1">
      <c r="A35" s="80" t="s">
        <v>151</v>
      </c>
      <c r="B35" s="53" t="s">
        <v>152</v>
      </c>
      <c r="C35" s="54" t="s">
        <v>69</v>
      </c>
      <c r="D35" s="55">
        <v>869029661</v>
      </c>
      <c r="E35" s="56">
        <v>428431623</v>
      </c>
      <c r="F35" s="57" t="s">
        <v>95</v>
      </c>
      <c r="G35" s="58" t="s">
        <v>153</v>
      </c>
      <c r="H35" s="58"/>
      <c r="I35" s="59">
        <v>45624</v>
      </c>
      <c r="J35" s="58" t="s">
        <v>154</v>
      </c>
      <c r="K35" s="60" t="s">
        <v>155</v>
      </c>
      <c r="L35" s="61">
        <v>45854</v>
      </c>
      <c r="M35" s="59">
        <v>45855</v>
      </c>
      <c r="N35" s="62">
        <v>45897</v>
      </c>
      <c r="O35" s="63" t="s">
        <v>156</v>
      </c>
      <c r="P35" s="53" t="s">
        <v>368</v>
      </c>
      <c r="Q35" s="64" t="s">
        <v>157</v>
      </c>
      <c r="R35" s="63"/>
    </row>
    <row r="36" spans="1:18" ht="117" customHeight="1">
      <c r="A36" s="155" t="s">
        <v>158</v>
      </c>
      <c r="B36" s="53" t="s">
        <v>247</v>
      </c>
      <c r="C36" s="148" t="s">
        <v>69</v>
      </c>
      <c r="D36" s="55">
        <v>12550000</v>
      </c>
      <c r="E36" s="56"/>
      <c r="F36" s="57"/>
      <c r="G36" s="58"/>
      <c r="H36" s="58" t="s">
        <v>363</v>
      </c>
      <c r="I36" s="59"/>
      <c r="J36" s="58"/>
      <c r="K36" s="60"/>
      <c r="L36" s="61"/>
      <c r="M36" s="59"/>
      <c r="N36" s="62"/>
      <c r="O36" s="63"/>
      <c r="P36" s="53" t="s">
        <v>362</v>
      </c>
      <c r="Q36" s="64"/>
      <c r="R36" s="63" t="s">
        <v>365</v>
      </c>
    </row>
    <row r="37" spans="1:18" ht="187.5">
      <c r="A37" s="157"/>
      <c r="B37" s="53" t="s">
        <v>159</v>
      </c>
      <c r="C37" s="150"/>
      <c r="D37" s="55" t="s">
        <v>160</v>
      </c>
      <c r="E37" s="56">
        <v>43080375</v>
      </c>
      <c r="F37" s="57" t="s">
        <v>161</v>
      </c>
      <c r="G37" s="58">
        <v>45911</v>
      </c>
      <c r="H37" s="58" t="s">
        <v>162</v>
      </c>
      <c r="I37" s="59"/>
      <c r="J37" s="58" t="s">
        <v>163</v>
      </c>
      <c r="K37" s="60"/>
      <c r="L37" s="61">
        <v>45849</v>
      </c>
      <c r="M37" s="59">
        <v>45852</v>
      </c>
      <c r="N37" s="62">
        <v>45897</v>
      </c>
      <c r="O37" s="63"/>
      <c r="P37" s="53" t="s">
        <v>361</v>
      </c>
      <c r="Q37" s="64" t="s">
        <v>58</v>
      </c>
      <c r="R37" s="63" t="s">
        <v>164</v>
      </c>
    </row>
    <row r="38" spans="1:18" ht="93.75">
      <c r="A38" s="101" t="s">
        <v>165</v>
      </c>
      <c r="B38" s="53" t="s">
        <v>166</v>
      </c>
      <c r="C38" s="54" t="s">
        <v>44</v>
      </c>
      <c r="D38" s="55" t="s">
        <v>167</v>
      </c>
      <c r="E38" s="56">
        <v>7930000</v>
      </c>
      <c r="F38" s="57" t="s">
        <v>168</v>
      </c>
      <c r="G38" s="58"/>
      <c r="H38" s="58"/>
      <c r="I38" s="59"/>
      <c r="J38" s="58"/>
      <c r="K38" s="60"/>
      <c r="L38" s="61"/>
      <c r="M38" s="59"/>
      <c r="N38" s="62"/>
      <c r="O38" s="63"/>
      <c r="P38" s="53" t="s">
        <v>169</v>
      </c>
      <c r="Q38" s="105" t="s">
        <v>170</v>
      </c>
      <c r="R38" s="63"/>
    </row>
    <row r="39" spans="1:18" ht="93" customHeight="1">
      <c r="A39" s="80" t="s">
        <v>171</v>
      </c>
      <c r="B39" s="53" t="s">
        <v>172</v>
      </c>
      <c r="C39" s="54" t="s">
        <v>173</v>
      </c>
      <c r="D39" s="55" t="s">
        <v>174</v>
      </c>
      <c r="E39" s="56"/>
      <c r="F39" s="57" t="s">
        <v>149</v>
      </c>
      <c r="G39" s="58"/>
      <c r="H39" s="58"/>
      <c r="I39" s="59"/>
      <c r="J39" s="58"/>
      <c r="K39" s="60"/>
      <c r="L39" s="61"/>
      <c r="M39" s="59"/>
      <c r="N39" s="62"/>
      <c r="O39" s="63"/>
      <c r="P39" s="53"/>
      <c r="Q39" s="64" t="s">
        <v>41</v>
      </c>
      <c r="R39" s="63" t="s">
        <v>175</v>
      </c>
    </row>
    <row r="40" spans="1:18" ht="184.5" customHeight="1">
      <c r="A40" s="80" t="s">
        <v>176</v>
      </c>
      <c r="B40" s="53" t="s">
        <v>177</v>
      </c>
      <c r="C40" s="54" t="s">
        <v>69</v>
      </c>
      <c r="D40" s="55" t="s">
        <v>178</v>
      </c>
      <c r="E40" s="56">
        <v>389215000</v>
      </c>
      <c r="F40" s="57" t="s">
        <v>95</v>
      </c>
      <c r="G40" s="58"/>
      <c r="H40" s="58" t="s">
        <v>179</v>
      </c>
      <c r="I40" s="59"/>
      <c r="J40" s="139" t="s">
        <v>372</v>
      </c>
      <c r="K40" s="60"/>
      <c r="L40" s="61">
        <v>45821</v>
      </c>
      <c r="M40" s="59">
        <v>45824</v>
      </c>
      <c r="N40" s="62">
        <v>45869</v>
      </c>
      <c r="O40" s="63"/>
      <c r="P40" s="53" t="s">
        <v>382</v>
      </c>
      <c r="Q40" s="64" t="s">
        <v>383</v>
      </c>
      <c r="R40" s="93" t="s">
        <v>371</v>
      </c>
    </row>
    <row r="41" spans="1:18" ht="93.75">
      <c r="A41" s="101" t="s">
        <v>180</v>
      </c>
      <c r="B41" s="53" t="s">
        <v>181</v>
      </c>
      <c r="C41" s="54" t="s">
        <v>69</v>
      </c>
      <c r="D41" s="55" t="s">
        <v>276</v>
      </c>
      <c r="E41" s="56">
        <v>32172225</v>
      </c>
      <c r="F41" s="57" t="s">
        <v>161</v>
      </c>
      <c r="G41" s="58">
        <v>45863</v>
      </c>
      <c r="H41" s="58" t="s">
        <v>182</v>
      </c>
      <c r="I41" s="59"/>
      <c r="J41" s="58"/>
      <c r="K41" s="60">
        <v>46016</v>
      </c>
      <c r="L41" s="61">
        <v>45849</v>
      </c>
      <c r="M41" s="59">
        <v>45852</v>
      </c>
      <c r="N41" s="62">
        <v>45897</v>
      </c>
      <c r="O41" s="63"/>
      <c r="P41" s="53"/>
      <c r="Q41" s="64" t="s">
        <v>58</v>
      </c>
      <c r="R41" s="63" t="s">
        <v>183</v>
      </c>
    </row>
    <row r="42" spans="1:18" ht="75">
      <c r="A42" s="80" t="s">
        <v>184</v>
      </c>
      <c r="B42" s="53" t="s">
        <v>185</v>
      </c>
      <c r="C42" s="54" t="s">
        <v>69</v>
      </c>
      <c r="D42" s="55">
        <v>788406992</v>
      </c>
      <c r="E42" s="56">
        <v>788406992</v>
      </c>
      <c r="F42" s="57" t="s">
        <v>186</v>
      </c>
      <c r="G42" s="58">
        <v>45910</v>
      </c>
      <c r="H42" s="58" t="s">
        <v>187</v>
      </c>
      <c r="I42" s="59"/>
      <c r="J42" s="58" t="s">
        <v>188</v>
      </c>
      <c r="K42" s="60">
        <v>46578</v>
      </c>
      <c r="L42" s="61">
        <v>45791</v>
      </c>
      <c r="M42" s="59">
        <v>45793</v>
      </c>
      <c r="N42" s="62">
        <v>45869</v>
      </c>
      <c r="O42" s="63"/>
      <c r="P42" s="53"/>
      <c r="Q42" s="64" t="s">
        <v>189</v>
      </c>
      <c r="R42" s="63"/>
    </row>
    <row r="43" spans="1:18" ht="56.25">
      <c r="A43" s="80" t="s">
        <v>190</v>
      </c>
      <c r="B43" s="53" t="s">
        <v>191</v>
      </c>
      <c r="C43" s="54" t="s">
        <v>69</v>
      </c>
      <c r="D43" s="55" t="s">
        <v>192</v>
      </c>
      <c r="E43" s="56">
        <v>111117000</v>
      </c>
      <c r="F43" s="57" t="s">
        <v>193</v>
      </c>
      <c r="G43" s="58">
        <v>45891</v>
      </c>
      <c r="H43" s="58" t="s">
        <v>194</v>
      </c>
      <c r="I43" s="59"/>
      <c r="J43" s="58"/>
      <c r="K43" s="60">
        <v>46529</v>
      </c>
      <c r="L43" s="61">
        <v>45790</v>
      </c>
      <c r="M43" s="59">
        <v>45793</v>
      </c>
      <c r="N43" s="62">
        <v>45839</v>
      </c>
      <c r="O43" s="63"/>
      <c r="P43" s="53"/>
      <c r="Q43" s="64" t="s">
        <v>195</v>
      </c>
      <c r="R43" s="63"/>
    </row>
    <row r="44" spans="1:18" ht="112.5">
      <c r="A44" s="155" t="s">
        <v>196</v>
      </c>
      <c r="B44" s="53" t="s">
        <v>197</v>
      </c>
      <c r="C44" s="148" t="s">
        <v>69</v>
      </c>
      <c r="D44" s="55">
        <v>20952000</v>
      </c>
      <c r="E44" s="56">
        <v>20952000</v>
      </c>
      <c r="F44" s="57" t="s">
        <v>198</v>
      </c>
      <c r="G44" s="58">
        <v>46118</v>
      </c>
      <c r="H44" s="58" t="s">
        <v>199</v>
      </c>
      <c r="I44" s="59"/>
      <c r="J44" s="58"/>
      <c r="K44" s="60">
        <v>46209</v>
      </c>
      <c r="L44" s="61">
        <v>46037</v>
      </c>
      <c r="M44" s="59">
        <v>46037</v>
      </c>
      <c r="N44" s="62">
        <v>46069</v>
      </c>
      <c r="O44" s="63"/>
      <c r="P44" s="53" t="s">
        <v>200</v>
      </c>
      <c r="Q44" s="64" t="s">
        <v>89</v>
      </c>
      <c r="R44" s="63"/>
    </row>
    <row r="45" spans="1:18" ht="131.25">
      <c r="A45" s="157"/>
      <c r="B45" s="53" t="s">
        <v>201</v>
      </c>
      <c r="C45" s="150"/>
      <c r="D45" s="55" t="s">
        <v>202</v>
      </c>
      <c r="E45" s="56">
        <v>74884000</v>
      </c>
      <c r="F45" s="57" t="s">
        <v>203</v>
      </c>
      <c r="G45" s="58">
        <v>45820</v>
      </c>
      <c r="H45" s="58" t="s">
        <v>204</v>
      </c>
      <c r="I45" s="59"/>
      <c r="J45" s="58"/>
      <c r="K45" s="60"/>
      <c r="L45" s="61">
        <v>45757</v>
      </c>
      <c r="M45" s="59">
        <v>45763</v>
      </c>
      <c r="N45" s="62">
        <v>45824</v>
      </c>
      <c r="O45" s="63" t="s">
        <v>205</v>
      </c>
      <c r="P45" s="53"/>
      <c r="Q45" s="64" t="s">
        <v>206</v>
      </c>
      <c r="R45" s="63" t="s">
        <v>164</v>
      </c>
    </row>
    <row r="46" spans="1:18" ht="93.75">
      <c r="A46" s="106" t="s">
        <v>207</v>
      </c>
      <c r="B46" s="53" t="s">
        <v>208</v>
      </c>
      <c r="C46" s="54" t="s">
        <v>141</v>
      </c>
      <c r="D46" s="55" t="s">
        <v>209</v>
      </c>
      <c r="E46" s="56">
        <v>3375000</v>
      </c>
      <c r="F46" s="57" t="s">
        <v>210</v>
      </c>
      <c r="G46" s="58"/>
      <c r="H46" s="58"/>
      <c r="I46" s="59"/>
      <c r="J46" s="58"/>
      <c r="K46" s="60"/>
      <c r="L46" s="61"/>
      <c r="M46" s="59"/>
      <c r="N46" s="62"/>
      <c r="O46" s="63"/>
      <c r="P46" s="53" t="s">
        <v>211</v>
      </c>
      <c r="Q46" s="105" t="s">
        <v>170</v>
      </c>
      <c r="R46" s="63" t="s">
        <v>212</v>
      </c>
    </row>
    <row r="47" spans="1:18" ht="83.25" customHeight="1">
      <c r="A47" s="107" t="s">
        <v>213</v>
      </c>
      <c r="B47" s="53" t="s">
        <v>214</v>
      </c>
      <c r="C47" s="54"/>
      <c r="D47" s="55" t="s">
        <v>215</v>
      </c>
      <c r="E47" s="56"/>
      <c r="F47" s="57" t="s">
        <v>95</v>
      </c>
      <c r="G47" s="58"/>
      <c r="H47" s="58"/>
      <c r="I47" s="59"/>
      <c r="J47" s="58" t="s">
        <v>216</v>
      </c>
      <c r="K47" s="60">
        <v>46070</v>
      </c>
      <c r="L47" s="61">
        <v>45705</v>
      </c>
      <c r="M47" s="59">
        <v>45705</v>
      </c>
      <c r="N47" s="62"/>
      <c r="O47" s="63"/>
      <c r="P47" s="53"/>
      <c r="Q47" s="64" t="s">
        <v>217</v>
      </c>
      <c r="R47" s="63"/>
    </row>
    <row r="48" spans="1:18" ht="75">
      <c r="A48" s="156" t="s">
        <v>218</v>
      </c>
      <c r="B48" s="53" t="s">
        <v>219</v>
      </c>
      <c r="C48" s="148" t="s">
        <v>220</v>
      </c>
      <c r="D48" s="55">
        <v>32000000</v>
      </c>
      <c r="E48" s="56">
        <v>32000000</v>
      </c>
      <c r="F48" s="57" t="s">
        <v>221</v>
      </c>
      <c r="G48" s="58"/>
      <c r="H48" s="58"/>
      <c r="I48" s="59"/>
      <c r="J48" s="58"/>
      <c r="K48" s="60">
        <v>46353</v>
      </c>
      <c r="L48" s="61">
        <v>46111</v>
      </c>
      <c r="M48" s="59">
        <v>46111</v>
      </c>
      <c r="N48" s="62">
        <v>46127</v>
      </c>
      <c r="O48" s="63"/>
      <c r="P48" s="53" t="s">
        <v>222</v>
      </c>
      <c r="Q48" s="148" t="s">
        <v>89</v>
      </c>
      <c r="R48" s="63"/>
    </row>
    <row r="49" spans="1:18" ht="75">
      <c r="A49" s="156"/>
      <c r="B49" s="53" t="s">
        <v>223</v>
      </c>
      <c r="C49" s="149"/>
      <c r="D49" s="55">
        <v>120000000</v>
      </c>
      <c r="E49" s="56">
        <v>120000000</v>
      </c>
      <c r="F49" s="57" t="s">
        <v>224</v>
      </c>
      <c r="G49" s="58"/>
      <c r="H49" s="58"/>
      <c r="I49" s="59"/>
      <c r="J49" s="58">
        <v>45623</v>
      </c>
      <c r="K49" s="60">
        <v>45743</v>
      </c>
      <c r="L49" s="61">
        <v>45687</v>
      </c>
      <c r="M49" s="59"/>
      <c r="N49" s="62"/>
      <c r="O49" s="155" t="s">
        <v>225</v>
      </c>
      <c r="P49" s="53" t="s">
        <v>226</v>
      </c>
      <c r="Q49" s="149"/>
      <c r="R49" s="63" t="s">
        <v>227</v>
      </c>
    </row>
    <row r="50" spans="1:18" ht="117" customHeight="1">
      <c r="A50" s="157"/>
      <c r="B50" s="53" t="s">
        <v>228</v>
      </c>
      <c r="C50" s="150"/>
      <c r="D50" s="55" t="s">
        <v>229</v>
      </c>
      <c r="E50" s="56">
        <v>66000000</v>
      </c>
      <c r="F50" s="57" t="s">
        <v>230</v>
      </c>
      <c r="G50" s="58"/>
      <c r="H50" s="58"/>
      <c r="I50" s="59"/>
      <c r="J50" s="58"/>
      <c r="K50" s="60"/>
      <c r="L50" s="61">
        <v>45077</v>
      </c>
      <c r="M50" s="59">
        <v>45077</v>
      </c>
      <c r="N50" s="62">
        <v>45096</v>
      </c>
      <c r="O50" s="157"/>
      <c r="P50" s="53"/>
      <c r="Q50" s="150"/>
      <c r="R50" s="63"/>
    </row>
    <row r="51" spans="1:18" ht="93.75">
      <c r="A51" s="80" t="s">
        <v>231</v>
      </c>
      <c r="B51" s="53" t="s">
        <v>232</v>
      </c>
      <c r="C51" s="54" t="s">
        <v>126</v>
      </c>
      <c r="D51" s="55" t="s">
        <v>233</v>
      </c>
      <c r="E51" s="108" t="s">
        <v>234</v>
      </c>
      <c r="F51" s="57" t="s">
        <v>235</v>
      </c>
      <c r="G51" s="58"/>
      <c r="H51" s="58"/>
      <c r="I51" s="59"/>
      <c r="J51" s="58" t="s">
        <v>236</v>
      </c>
      <c r="K51" s="60">
        <v>46337</v>
      </c>
      <c r="L51" s="61">
        <v>45880</v>
      </c>
      <c r="M51" s="59">
        <v>45880</v>
      </c>
      <c r="N51" s="62">
        <v>45986</v>
      </c>
      <c r="O51" s="63" t="s">
        <v>237</v>
      </c>
      <c r="P51" s="53"/>
      <c r="Q51" s="64" t="s">
        <v>189</v>
      </c>
      <c r="R51" s="63" t="s">
        <v>238</v>
      </c>
    </row>
    <row r="52" spans="1:18" ht="150">
      <c r="A52" s="80" t="s">
        <v>239</v>
      </c>
      <c r="B52" s="53" t="s">
        <v>240</v>
      </c>
      <c r="C52" s="54" t="s">
        <v>44</v>
      </c>
      <c r="D52" s="55" t="s">
        <v>241</v>
      </c>
      <c r="E52" s="56">
        <v>40000000</v>
      </c>
      <c r="F52" s="57" t="s">
        <v>95</v>
      </c>
      <c r="G52" s="58"/>
      <c r="H52" s="58"/>
      <c r="I52" s="59"/>
      <c r="J52" s="58" t="s">
        <v>242</v>
      </c>
      <c r="K52" s="60">
        <v>45993</v>
      </c>
      <c r="L52" s="61"/>
      <c r="M52" s="59"/>
      <c r="N52" s="62"/>
      <c r="O52" s="63" t="s">
        <v>243</v>
      </c>
      <c r="P52" s="53" t="s">
        <v>353</v>
      </c>
      <c r="Q52" s="64" t="s">
        <v>244</v>
      </c>
      <c r="R52" s="63" t="s">
        <v>245</v>
      </c>
    </row>
    <row r="53" spans="1:18" ht="18.75">
      <c r="A53" s="155" t="s">
        <v>246</v>
      </c>
      <c r="B53" s="53" t="s">
        <v>247</v>
      </c>
      <c r="C53" s="148" t="s">
        <v>69</v>
      </c>
      <c r="D53" s="160" t="s">
        <v>248</v>
      </c>
      <c r="E53" s="162">
        <v>199470000</v>
      </c>
      <c r="F53" s="57"/>
      <c r="G53" s="58"/>
      <c r="H53" s="58"/>
      <c r="I53" s="59"/>
      <c r="J53" s="58"/>
      <c r="K53" s="60">
        <v>46315</v>
      </c>
      <c r="L53" s="61">
        <v>45761</v>
      </c>
      <c r="M53" s="59">
        <v>45763</v>
      </c>
      <c r="N53" s="62">
        <v>45810</v>
      </c>
      <c r="O53" s="155" t="s">
        <v>249</v>
      </c>
      <c r="P53" s="187"/>
      <c r="Q53" s="148" t="s">
        <v>189</v>
      </c>
      <c r="R53" s="155"/>
    </row>
    <row r="54" spans="1:18" ht="56.25">
      <c r="A54" s="157"/>
      <c r="B54" s="53" t="s">
        <v>250</v>
      </c>
      <c r="C54" s="150"/>
      <c r="D54" s="161"/>
      <c r="E54" s="163"/>
      <c r="F54" s="57" t="s">
        <v>251</v>
      </c>
      <c r="G54" s="58">
        <v>45677</v>
      </c>
      <c r="H54" s="58"/>
      <c r="I54" s="59"/>
      <c r="J54" s="58"/>
      <c r="K54" s="60">
        <v>46315</v>
      </c>
      <c r="L54" s="61">
        <v>45602</v>
      </c>
      <c r="M54" s="59">
        <v>45604</v>
      </c>
      <c r="N54" s="62">
        <v>45656</v>
      </c>
      <c r="O54" s="157"/>
      <c r="P54" s="188"/>
      <c r="Q54" s="150"/>
      <c r="R54" s="157"/>
    </row>
    <row r="55" spans="1:18" ht="37.5">
      <c r="A55" s="109"/>
      <c r="B55" s="53" t="s">
        <v>252</v>
      </c>
      <c r="C55" s="148" t="s">
        <v>253</v>
      </c>
      <c r="D55" s="110">
        <v>3200000</v>
      </c>
      <c r="E55" s="111">
        <v>3200000</v>
      </c>
      <c r="F55" s="57" t="s">
        <v>168</v>
      </c>
      <c r="G55" s="58"/>
      <c r="H55" s="58"/>
      <c r="I55" s="59" t="s">
        <v>254</v>
      </c>
      <c r="J55" s="58">
        <v>46113</v>
      </c>
      <c r="K55" s="60">
        <v>46173</v>
      </c>
      <c r="L55" s="61">
        <v>46189</v>
      </c>
      <c r="M55" s="59">
        <v>46202</v>
      </c>
      <c r="N55" s="62"/>
      <c r="O55" s="109"/>
      <c r="P55" s="112" t="s">
        <v>381</v>
      </c>
      <c r="Q55" s="148" t="s">
        <v>89</v>
      </c>
      <c r="R55" s="109"/>
    </row>
    <row r="56" spans="1:18" ht="62.25" customHeight="1">
      <c r="A56" s="155" t="s">
        <v>255</v>
      </c>
      <c r="B56" s="53" t="s">
        <v>219</v>
      </c>
      <c r="C56" s="149"/>
      <c r="D56" s="55">
        <v>6400000</v>
      </c>
      <c r="E56" s="56">
        <v>6400000</v>
      </c>
      <c r="F56" s="57" t="s">
        <v>122</v>
      </c>
      <c r="G56" s="58"/>
      <c r="H56" s="58"/>
      <c r="I56" s="59" t="s">
        <v>254</v>
      </c>
      <c r="J56" s="58">
        <v>45992</v>
      </c>
      <c r="K56" s="60">
        <v>46112</v>
      </c>
      <c r="L56" s="61">
        <v>46064</v>
      </c>
      <c r="M56" s="59">
        <v>46064</v>
      </c>
      <c r="N56" s="62">
        <v>46113</v>
      </c>
      <c r="O56" s="155"/>
      <c r="P56" s="187"/>
      <c r="Q56" s="149"/>
      <c r="R56" s="155"/>
    </row>
    <row r="57" spans="1:18" ht="84.75" customHeight="1">
      <c r="A57" s="156"/>
      <c r="B57" s="53" t="s">
        <v>247</v>
      </c>
      <c r="C57" s="149"/>
      <c r="D57" s="55">
        <v>9600000</v>
      </c>
      <c r="E57" s="56">
        <v>9600000</v>
      </c>
      <c r="F57" s="57" t="s">
        <v>149</v>
      </c>
      <c r="G57" s="58"/>
      <c r="H57" s="58"/>
      <c r="I57" s="59" t="s">
        <v>254</v>
      </c>
      <c r="J57" s="58">
        <v>45809</v>
      </c>
      <c r="K57" s="60">
        <v>45991</v>
      </c>
      <c r="L57" s="61">
        <v>45834</v>
      </c>
      <c r="M57" s="59">
        <v>45834</v>
      </c>
      <c r="N57" s="62">
        <v>45839</v>
      </c>
      <c r="O57" s="157"/>
      <c r="P57" s="188"/>
      <c r="Q57" s="150"/>
      <c r="R57" s="157"/>
    </row>
    <row r="58" spans="1:18" ht="56.25">
      <c r="A58" s="157"/>
      <c r="B58" s="53" t="s">
        <v>256</v>
      </c>
      <c r="C58" s="150"/>
      <c r="D58" s="55">
        <v>11200000</v>
      </c>
      <c r="E58" s="56">
        <v>11200000</v>
      </c>
      <c r="F58" s="57" t="s">
        <v>257</v>
      </c>
      <c r="G58" s="58"/>
      <c r="H58" s="58"/>
      <c r="I58" s="59" t="s">
        <v>254</v>
      </c>
      <c r="J58" s="58">
        <v>45596</v>
      </c>
      <c r="K58" s="60">
        <v>45808</v>
      </c>
      <c r="L58" s="61">
        <v>45596</v>
      </c>
      <c r="M58" s="59">
        <v>45602</v>
      </c>
      <c r="N58" s="62">
        <v>45642</v>
      </c>
      <c r="O58" s="63"/>
      <c r="P58" s="53"/>
      <c r="Q58" s="64" t="s">
        <v>258</v>
      </c>
      <c r="R58" s="63"/>
    </row>
    <row r="59" spans="1:18" ht="93.75">
      <c r="A59" s="101" t="s">
        <v>259</v>
      </c>
      <c r="B59" s="53" t="s">
        <v>260</v>
      </c>
      <c r="C59" s="54" t="s">
        <v>261</v>
      </c>
      <c r="D59" s="55">
        <v>25000000</v>
      </c>
      <c r="E59" s="56">
        <v>25000000</v>
      </c>
      <c r="F59" s="57" t="s">
        <v>198</v>
      </c>
      <c r="G59" s="58" t="s">
        <v>262</v>
      </c>
      <c r="H59" s="58"/>
      <c r="I59" s="59" t="s">
        <v>254</v>
      </c>
      <c r="J59" s="58">
        <v>45503</v>
      </c>
      <c r="K59" s="60">
        <v>45596</v>
      </c>
      <c r="L59" s="61">
        <v>45503</v>
      </c>
      <c r="M59" s="59">
        <v>45503</v>
      </c>
      <c r="N59" s="62">
        <v>45530</v>
      </c>
      <c r="O59" s="63"/>
      <c r="P59" s="53" t="s">
        <v>263</v>
      </c>
      <c r="Q59" s="105" t="s">
        <v>264</v>
      </c>
      <c r="R59" s="63"/>
    </row>
    <row r="60" spans="1:18" ht="150">
      <c r="A60" s="80" t="s">
        <v>265</v>
      </c>
      <c r="B60" s="53" t="s">
        <v>266</v>
      </c>
      <c r="C60" s="54" t="s">
        <v>69</v>
      </c>
      <c r="D60" s="55">
        <v>333000000</v>
      </c>
      <c r="E60" s="56">
        <v>333000000</v>
      </c>
      <c r="F60" s="57" t="s">
        <v>267</v>
      </c>
      <c r="G60" s="58">
        <v>45573</v>
      </c>
      <c r="H60" s="58" t="s">
        <v>268</v>
      </c>
      <c r="I60" s="59"/>
      <c r="J60" s="139" t="s">
        <v>372</v>
      </c>
      <c r="K60" s="60">
        <v>46112</v>
      </c>
      <c r="L60" s="61">
        <v>45498</v>
      </c>
      <c r="M60" s="59">
        <v>45409</v>
      </c>
      <c r="N60" s="62">
        <v>45566</v>
      </c>
      <c r="O60" s="63" t="s">
        <v>269</v>
      </c>
      <c r="P60" s="53"/>
      <c r="Q60" s="64" t="s">
        <v>270</v>
      </c>
      <c r="R60" s="63" t="s">
        <v>271</v>
      </c>
    </row>
    <row r="61" spans="1:18" ht="75">
      <c r="A61" s="101" t="s">
        <v>272</v>
      </c>
      <c r="B61" s="53" t="s">
        <v>273</v>
      </c>
      <c r="C61" s="54" t="s">
        <v>173</v>
      </c>
      <c r="D61" s="55" t="s">
        <v>274</v>
      </c>
      <c r="E61" s="56">
        <v>418667000</v>
      </c>
      <c r="F61" s="57" t="s">
        <v>149</v>
      </c>
      <c r="G61" s="58" t="s">
        <v>254</v>
      </c>
      <c r="H61" s="58"/>
      <c r="I61" s="59" t="s">
        <v>254</v>
      </c>
      <c r="J61" s="58" t="s">
        <v>275</v>
      </c>
      <c r="K61" s="60">
        <v>45664</v>
      </c>
      <c r="L61" s="61">
        <v>45450</v>
      </c>
      <c r="M61" s="59">
        <v>45450</v>
      </c>
      <c r="N61" s="62">
        <v>45467</v>
      </c>
      <c r="O61" s="63" t="s">
        <v>276</v>
      </c>
      <c r="P61" s="53" t="s">
        <v>277</v>
      </c>
      <c r="Q61" s="105" t="s">
        <v>278</v>
      </c>
      <c r="R61" s="63"/>
    </row>
    <row r="62" spans="1:18" ht="168.75">
      <c r="A62" s="101" t="s">
        <v>279</v>
      </c>
      <c r="B62" s="53" t="s">
        <v>280</v>
      </c>
      <c r="C62" s="54" t="s">
        <v>69</v>
      </c>
      <c r="D62" s="55">
        <v>1030187794</v>
      </c>
      <c r="E62" s="56">
        <v>309056338</v>
      </c>
      <c r="F62" s="57" t="s">
        <v>149</v>
      </c>
      <c r="G62" s="58">
        <v>45475</v>
      </c>
      <c r="H62" s="58"/>
      <c r="I62" s="59"/>
      <c r="J62" s="58" t="s">
        <v>281</v>
      </c>
      <c r="K62" s="60">
        <v>45688</v>
      </c>
      <c r="L62" s="61" t="s">
        <v>282</v>
      </c>
      <c r="M62" s="59"/>
      <c r="N62" s="62"/>
      <c r="O62" s="63"/>
      <c r="P62" s="53"/>
      <c r="Q62" s="105" t="s">
        <v>278</v>
      </c>
      <c r="R62" s="63" t="s">
        <v>283</v>
      </c>
    </row>
    <row r="63" spans="1:18" ht="112.5">
      <c r="A63" s="80" t="s">
        <v>284</v>
      </c>
      <c r="B63" s="53" t="s">
        <v>285</v>
      </c>
      <c r="C63" s="54" t="s">
        <v>69</v>
      </c>
      <c r="D63" s="55">
        <v>549000000</v>
      </c>
      <c r="E63" s="56">
        <v>549000000</v>
      </c>
      <c r="F63" s="57" t="s">
        <v>286</v>
      </c>
      <c r="G63" s="58">
        <v>45418</v>
      </c>
      <c r="H63" s="58"/>
      <c r="I63" s="59"/>
      <c r="J63" s="58" t="s">
        <v>281</v>
      </c>
      <c r="K63" s="60">
        <v>46112</v>
      </c>
      <c r="L63" s="61">
        <v>45341</v>
      </c>
      <c r="M63" s="59">
        <v>45355</v>
      </c>
      <c r="N63" s="62">
        <v>45411</v>
      </c>
      <c r="O63" s="63" t="s">
        <v>269</v>
      </c>
      <c r="P63" s="53"/>
      <c r="Q63" s="53" t="s">
        <v>58</v>
      </c>
      <c r="R63" s="63" t="s">
        <v>287</v>
      </c>
    </row>
    <row r="64" spans="1:18" ht="131.25">
      <c r="A64" s="80" t="s">
        <v>288</v>
      </c>
      <c r="B64" s="53" t="s">
        <v>289</v>
      </c>
      <c r="C64" s="54" t="s">
        <v>69</v>
      </c>
      <c r="D64" s="55" t="s">
        <v>290</v>
      </c>
      <c r="E64" s="56">
        <v>341900000</v>
      </c>
      <c r="F64" s="57" t="s">
        <v>291</v>
      </c>
      <c r="G64" s="58">
        <v>45187</v>
      </c>
      <c r="H64" s="58"/>
      <c r="I64" s="59"/>
      <c r="J64" s="58" t="s">
        <v>292</v>
      </c>
      <c r="K64" s="60">
        <v>45675</v>
      </c>
      <c r="L64" s="61">
        <v>45119</v>
      </c>
      <c r="M64" s="59">
        <v>45124</v>
      </c>
      <c r="N64" s="62">
        <v>45162</v>
      </c>
      <c r="O64" s="63" t="s">
        <v>293</v>
      </c>
      <c r="P64" s="53" t="s">
        <v>294</v>
      </c>
      <c r="Q64" s="64" t="s">
        <v>189</v>
      </c>
      <c r="R64" s="63" t="s">
        <v>295</v>
      </c>
    </row>
    <row r="65" spans="1:18" ht="112.5">
      <c r="A65" s="101" t="s">
        <v>296</v>
      </c>
      <c r="B65" s="53" t="s">
        <v>297</v>
      </c>
      <c r="C65" s="54" t="s">
        <v>44</v>
      </c>
      <c r="D65" s="55" t="s">
        <v>298</v>
      </c>
      <c r="E65" s="56">
        <v>1287900000</v>
      </c>
      <c r="F65" s="57" t="s">
        <v>286</v>
      </c>
      <c r="G65" s="58"/>
      <c r="H65" s="58"/>
      <c r="I65" s="59"/>
      <c r="J65" s="58" t="s">
        <v>299</v>
      </c>
      <c r="K65" s="60"/>
      <c r="L65" s="61">
        <v>45096</v>
      </c>
      <c r="M65" s="59">
        <v>45096</v>
      </c>
      <c r="N65" s="62">
        <v>45098</v>
      </c>
      <c r="O65" s="63" t="s">
        <v>300</v>
      </c>
      <c r="P65" s="53" t="s">
        <v>301</v>
      </c>
      <c r="Q65" s="105" t="s">
        <v>264</v>
      </c>
      <c r="R65" s="63"/>
    </row>
    <row r="66" spans="1:18" ht="112.5">
      <c r="A66" s="80" t="s">
        <v>302</v>
      </c>
      <c r="B66" s="53" t="s">
        <v>303</v>
      </c>
      <c r="C66" s="54" t="s">
        <v>304</v>
      </c>
      <c r="D66" s="55" t="s">
        <v>305</v>
      </c>
      <c r="E66" s="56">
        <v>58372881</v>
      </c>
      <c r="F66" s="57" t="s">
        <v>95</v>
      </c>
      <c r="G66" s="113" t="s">
        <v>254</v>
      </c>
      <c r="H66" s="113"/>
      <c r="I66" s="113" t="s">
        <v>254</v>
      </c>
      <c r="J66" s="58"/>
      <c r="K66" s="60"/>
      <c r="L66" s="61"/>
      <c r="M66" s="59"/>
      <c r="N66" s="62"/>
      <c r="O66" s="63"/>
      <c r="P66" s="53"/>
      <c r="Q66" s="64" t="s">
        <v>306</v>
      </c>
      <c r="R66" s="63"/>
    </row>
    <row r="67" spans="1:18" ht="75">
      <c r="A67" s="106" t="s">
        <v>307</v>
      </c>
      <c r="B67" s="53" t="s">
        <v>308</v>
      </c>
      <c r="C67" s="54" t="s">
        <v>309</v>
      </c>
      <c r="D67" s="55" t="s">
        <v>310</v>
      </c>
      <c r="E67" s="56">
        <v>8500000</v>
      </c>
      <c r="F67" s="57" t="s">
        <v>311</v>
      </c>
      <c r="G67" s="113" t="s">
        <v>254</v>
      </c>
      <c r="H67" s="113"/>
      <c r="I67" s="113" t="s">
        <v>254</v>
      </c>
      <c r="J67" s="58" t="s">
        <v>312</v>
      </c>
      <c r="K67" s="60"/>
      <c r="L67" s="61">
        <v>45178</v>
      </c>
      <c r="M67" s="59">
        <v>45178</v>
      </c>
      <c r="N67" s="62">
        <v>45186</v>
      </c>
      <c r="O67" s="63"/>
      <c r="P67" s="53" t="s">
        <v>263</v>
      </c>
      <c r="Q67" s="105" t="s">
        <v>264</v>
      </c>
      <c r="R67" s="63"/>
    </row>
    <row r="68" spans="1:18" ht="37.5">
      <c r="A68" s="106" t="s">
        <v>313</v>
      </c>
      <c r="B68" s="53" t="s">
        <v>314</v>
      </c>
      <c r="C68" s="54" t="s">
        <v>315</v>
      </c>
      <c r="D68" s="55" t="s">
        <v>316</v>
      </c>
      <c r="E68" s="56">
        <v>20700000</v>
      </c>
      <c r="F68" s="57" t="s">
        <v>317</v>
      </c>
      <c r="G68" s="113" t="s">
        <v>254</v>
      </c>
      <c r="H68" s="113"/>
      <c r="I68" s="113" t="s">
        <v>254</v>
      </c>
      <c r="J68" s="58" t="s">
        <v>318</v>
      </c>
      <c r="K68" s="60"/>
      <c r="L68" s="61">
        <v>44904</v>
      </c>
      <c r="M68" s="59">
        <v>44904</v>
      </c>
      <c r="N68" s="62">
        <v>44908</v>
      </c>
      <c r="O68" s="63"/>
      <c r="P68" s="53" t="s">
        <v>263</v>
      </c>
      <c r="Q68" s="105" t="s">
        <v>264</v>
      </c>
      <c r="R68" s="63"/>
    </row>
    <row r="69" spans="1:18" ht="37.5">
      <c r="A69" s="106" t="s">
        <v>319</v>
      </c>
      <c r="B69" s="53" t="s">
        <v>320</v>
      </c>
      <c r="C69" s="54" t="s">
        <v>321</v>
      </c>
      <c r="D69" s="55" t="s">
        <v>322</v>
      </c>
      <c r="E69" s="56">
        <v>3300000</v>
      </c>
      <c r="F69" s="57" t="s">
        <v>77</v>
      </c>
      <c r="G69" s="113" t="s">
        <v>254</v>
      </c>
      <c r="H69" s="113"/>
      <c r="I69" s="113" t="s">
        <v>254</v>
      </c>
      <c r="J69" s="58" t="s">
        <v>323</v>
      </c>
      <c r="K69" s="60"/>
      <c r="L69" s="61">
        <v>44902</v>
      </c>
      <c r="M69" s="59">
        <v>44902</v>
      </c>
      <c r="N69" s="62">
        <v>44903</v>
      </c>
      <c r="O69" s="63"/>
      <c r="P69" s="53" t="s">
        <v>263</v>
      </c>
      <c r="Q69" s="105" t="s">
        <v>324</v>
      </c>
      <c r="R69" s="63"/>
    </row>
    <row r="70" spans="1:18" ht="75">
      <c r="A70" s="106" t="s">
        <v>325</v>
      </c>
      <c r="B70" s="53" t="s">
        <v>326</v>
      </c>
      <c r="C70" s="54" t="s">
        <v>309</v>
      </c>
      <c r="D70" s="55" t="s">
        <v>327</v>
      </c>
      <c r="E70" s="56">
        <v>29500000</v>
      </c>
      <c r="F70" s="57" t="s">
        <v>328</v>
      </c>
      <c r="G70" s="113" t="s">
        <v>254</v>
      </c>
      <c r="H70" s="113"/>
      <c r="I70" s="113" t="s">
        <v>254</v>
      </c>
      <c r="J70" s="58" t="s">
        <v>329</v>
      </c>
      <c r="K70" s="60"/>
      <c r="L70" s="61">
        <v>44808</v>
      </c>
      <c r="M70" s="59">
        <v>44808</v>
      </c>
      <c r="N70" s="62">
        <v>44844</v>
      </c>
      <c r="O70" s="63"/>
      <c r="P70" s="53" t="s">
        <v>263</v>
      </c>
      <c r="Q70" s="105" t="s">
        <v>264</v>
      </c>
      <c r="R70" s="63"/>
    </row>
    <row r="71" spans="1:18" ht="75">
      <c r="A71" s="106" t="s">
        <v>330</v>
      </c>
      <c r="B71" s="53" t="s">
        <v>331</v>
      </c>
      <c r="C71" s="54" t="s">
        <v>304</v>
      </c>
      <c r="D71" s="55" t="s">
        <v>332</v>
      </c>
      <c r="E71" s="56">
        <v>25000000</v>
      </c>
      <c r="F71" s="57" t="s">
        <v>71</v>
      </c>
      <c r="G71" s="113" t="s">
        <v>254</v>
      </c>
      <c r="H71" s="113"/>
      <c r="I71" s="113" t="s">
        <v>254</v>
      </c>
      <c r="J71" s="58" t="s">
        <v>333</v>
      </c>
      <c r="K71" s="60"/>
      <c r="L71" s="61">
        <v>44868</v>
      </c>
      <c r="M71" s="59">
        <v>44868</v>
      </c>
      <c r="N71" s="62" t="s">
        <v>334</v>
      </c>
      <c r="O71" s="63"/>
      <c r="P71" s="53" t="s">
        <v>335</v>
      </c>
      <c r="Q71" s="105" t="s">
        <v>264</v>
      </c>
      <c r="R71" s="63"/>
    </row>
    <row r="72" spans="1:18" ht="56.25">
      <c r="A72" s="106" t="s">
        <v>336</v>
      </c>
      <c r="B72" s="53" t="s">
        <v>337</v>
      </c>
      <c r="C72" s="54" t="s">
        <v>338</v>
      </c>
      <c r="D72" s="55" t="s">
        <v>339</v>
      </c>
      <c r="E72" s="56">
        <v>24740000</v>
      </c>
      <c r="F72" s="57" t="s">
        <v>317</v>
      </c>
      <c r="G72" s="113" t="s">
        <v>254</v>
      </c>
      <c r="H72" s="113"/>
      <c r="I72" s="113" t="s">
        <v>254</v>
      </c>
      <c r="J72" s="58" t="s">
        <v>340</v>
      </c>
      <c r="K72" s="60"/>
      <c r="L72" s="61">
        <v>44750</v>
      </c>
      <c r="M72" s="59">
        <v>44755</v>
      </c>
      <c r="N72" s="62">
        <v>44770</v>
      </c>
      <c r="O72" s="63"/>
      <c r="P72" s="53" t="s">
        <v>335</v>
      </c>
      <c r="Q72" s="105" t="s">
        <v>264</v>
      </c>
      <c r="R72" s="63"/>
    </row>
    <row r="73" spans="1:18" ht="37.5">
      <c r="A73" s="106" t="s">
        <v>341</v>
      </c>
      <c r="B73" s="53" t="s">
        <v>342</v>
      </c>
      <c r="C73" s="54" t="s">
        <v>343</v>
      </c>
      <c r="D73" s="55" t="s">
        <v>344</v>
      </c>
      <c r="E73" s="56">
        <v>15375000</v>
      </c>
      <c r="F73" s="57" t="s">
        <v>345</v>
      </c>
      <c r="G73" s="58" t="s">
        <v>254</v>
      </c>
      <c r="H73" s="58"/>
      <c r="I73" s="59" t="s">
        <v>254</v>
      </c>
      <c r="J73" s="58" t="s">
        <v>346</v>
      </c>
      <c r="K73" s="60"/>
      <c r="L73" s="61">
        <v>44676</v>
      </c>
      <c r="M73" s="59">
        <v>44676</v>
      </c>
      <c r="N73" s="62">
        <v>44726</v>
      </c>
      <c r="O73" s="63"/>
      <c r="P73" s="53" t="s">
        <v>263</v>
      </c>
      <c r="Q73" s="105" t="s">
        <v>264</v>
      </c>
      <c r="R73" s="63"/>
    </row>
    <row r="74" spans="1:18" ht="38.25" thickBot="1">
      <c r="A74" s="114" t="s">
        <v>347</v>
      </c>
      <c r="B74" s="115" t="s">
        <v>348</v>
      </c>
      <c r="C74" s="116" t="s">
        <v>349</v>
      </c>
      <c r="D74" s="117">
        <v>0</v>
      </c>
      <c r="E74" s="118"/>
      <c r="F74" s="119" t="s">
        <v>350</v>
      </c>
      <c r="G74" s="113" t="s">
        <v>254</v>
      </c>
      <c r="H74" s="113"/>
      <c r="I74" s="120" t="s">
        <v>254</v>
      </c>
      <c r="J74" s="113" t="s">
        <v>351</v>
      </c>
      <c r="K74" s="121"/>
      <c r="L74" s="122">
        <v>44655</v>
      </c>
      <c r="M74" s="120">
        <v>44655</v>
      </c>
      <c r="N74" s="123" t="s">
        <v>334</v>
      </c>
      <c r="O74" s="124"/>
      <c r="P74" s="53" t="s">
        <v>263</v>
      </c>
      <c r="Q74" s="125" t="s">
        <v>264</v>
      </c>
      <c r="R74" s="63"/>
    </row>
    <row r="75" spans="1:18" ht="28.5" customHeight="1" thickBot="1">
      <c r="A75" s="126" t="s">
        <v>352</v>
      </c>
      <c r="B75" s="127"/>
      <c r="C75" s="128"/>
      <c r="D75" s="129">
        <f>SUBTOTAL(9,D9:D74)</f>
        <v>4524265755</v>
      </c>
      <c r="E75" s="129"/>
      <c r="F75" s="130"/>
      <c r="G75" s="131"/>
      <c r="H75" s="131"/>
      <c r="I75" s="132"/>
      <c r="J75" s="132"/>
      <c r="K75" s="133"/>
      <c r="L75" s="126"/>
      <c r="M75" s="132"/>
      <c r="N75" s="134"/>
      <c r="O75" s="135"/>
      <c r="P75" s="136"/>
      <c r="Q75" s="137"/>
      <c r="R75" s="138"/>
    </row>
    <row r="77" spans="1:18">
      <c r="D77" s="17"/>
    </row>
  </sheetData>
  <autoFilter ref="A9:R10" xr:uid="{7E3E80EB-99C8-4828-8E67-3B25A51AF31E}">
    <filterColumn colId="3" showButton="0"/>
    <filterColumn colId="6" showButton="0"/>
    <filterColumn colId="7" showButton="0"/>
    <filterColumn colId="8" showButton="0"/>
    <filterColumn colId="9" showButton="0"/>
    <filterColumn colId="11" showButton="0"/>
    <filterColumn colId="12" showButton="0"/>
  </autoFilter>
  <mergeCells count="41">
    <mergeCell ref="R56:R57"/>
    <mergeCell ref="P56:P57"/>
    <mergeCell ref="O56:O57"/>
    <mergeCell ref="F9:F10"/>
    <mergeCell ref="G9:K9"/>
    <mergeCell ref="Q53:Q54"/>
    <mergeCell ref="R53:R54"/>
    <mergeCell ref="P53:P54"/>
    <mergeCell ref="O53:O54"/>
    <mergeCell ref="R9:R10"/>
    <mergeCell ref="Q9:Q10"/>
    <mergeCell ref="P9:P10"/>
    <mergeCell ref="O49:O50"/>
    <mergeCell ref="Q48:Q50"/>
    <mergeCell ref="R32:R33"/>
    <mergeCell ref="L9:N9"/>
    <mergeCell ref="A9:A10"/>
    <mergeCell ref="B9:B10"/>
    <mergeCell ref="C9:C10"/>
    <mergeCell ref="D9:E9"/>
    <mergeCell ref="A2:A5"/>
    <mergeCell ref="B2:B5"/>
    <mergeCell ref="C5:J5"/>
    <mergeCell ref="A7:K7"/>
    <mergeCell ref="C3:J3"/>
    <mergeCell ref="O9:O10"/>
    <mergeCell ref="C53:C54"/>
    <mergeCell ref="D53:D54"/>
    <mergeCell ref="E53:E54"/>
    <mergeCell ref="C48:C50"/>
    <mergeCell ref="C44:C45"/>
    <mergeCell ref="C55:C58"/>
    <mergeCell ref="Q55:Q57"/>
    <mergeCell ref="Q30:Q31"/>
    <mergeCell ref="K30:K31"/>
    <mergeCell ref="A56:A58"/>
    <mergeCell ref="A44:A45"/>
    <mergeCell ref="A53:A54"/>
    <mergeCell ref="A48:A50"/>
    <mergeCell ref="C36:C37"/>
    <mergeCell ref="A36:A37"/>
  </mergeCells>
  <phoneticPr fontId="4" type="noConversion"/>
  <pageMargins left="0.70866141732283472" right="0.70866141732283472" top="0.74803149606299213" bottom="0.74803149606299213" header="0.31496062992125984" footer="0.31496062992125984"/>
  <pageSetup paperSize="8" scale="4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E6EB2DE537AD42BACC9AF76997B44D" ma:contentTypeVersion="13" ma:contentTypeDescription="Crée un document." ma:contentTypeScope="" ma:versionID="63a283c7da42897d3514af48a35c505e">
  <xsd:schema xmlns:xsd="http://www.w3.org/2001/XMLSchema" xmlns:xs="http://www.w3.org/2001/XMLSchema" xmlns:p="http://schemas.microsoft.com/office/2006/metadata/properties" xmlns:ns2="c94fce78-d588-41d4-a900-e7735e41c0b9" xmlns:ns3="edc09ca9-0cb0-4bd4-ae3c-1db63875cd28" targetNamespace="http://schemas.microsoft.com/office/2006/metadata/properties" ma:root="true" ma:fieldsID="1171ddd950749793b1ff02bde36b2901" ns2:_="" ns3:_="">
    <xsd:import namespace="c94fce78-d588-41d4-a900-e7735e41c0b9"/>
    <xsd:import namespace="edc09ca9-0cb0-4bd4-ae3c-1db63875cd2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4fce78-d588-41d4-a900-e7735e41c0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2e51707f-d095-4430-a979-f4923210d4df"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c09ca9-0cb0-4bd4-ae3c-1db63875cd2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659eba9-042d-48e2-bb90-689e89e27c84}" ma:internalName="TaxCatchAll" ma:showField="CatchAllData" ma:web="edc09ca9-0cb0-4bd4-ae3c-1db63875cd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94fce78-d588-41d4-a900-e7735e41c0b9">
      <Terms xmlns="http://schemas.microsoft.com/office/infopath/2007/PartnerControls"/>
    </lcf76f155ced4ddcb4097134ff3c332f>
    <TaxCatchAll xmlns="edc09ca9-0cb0-4bd4-ae3c-1db63875cd28" xsi:nil="true"/>
  </documentManagement>
</p:properties>
</file>

<file path=customXml/itemProps1.xml><?xml version="1.0" encoding="utf-8"?>
<ds:datastoreItem xmlns:ds="http://schemas.openxmlformats.org/officeDocument/2006/customXml" ds:itemID="{0084A431-032C-4870-B90E-A900460EC1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4fce78-d588-41d4-a900-e7735e41c0b9"/>
    <ds:schemaRef ds:uri="edc09ca9-0cb0-4bd4-ae3c-1db63875cd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FA76CC-60E3-45E9-951D-D3C935643F26}">
  <ds:schemaRefs>
    <ds:schemaRef ds:uri="http://schemas.microsoft.com/sharepoint/v3/contenttype/forms"/>
  </ds:schemaRefs>
</ds:datastoreItem>
</file>

<file path=customXml/itemProps3.xml><?xml version="1.0" encoding="utf-8"?>
<ds:datastoreItem xmlns:ds="http://schemas.openxmlformats.org/officeDocument/2006/customXml" ds:itemID="{408BED3E-894F-4171-B22F-FE0302460397}">
  <ds:schemaRefs>
    <ds:schemaRef ds:uri="http://schemas.microsoft.com/office/2006/metadata/properties"/>
    <ds:schemaRef ds:uri="http://schemas.microsoft.com/office/infopath/2007/PartnerControls"/>
    <ds:schemaRef ds:uri="c94fce78-d588-41d4-a900-e7735e41c0b9"/>
    <ds:schemaRef ds:uri="edc09ca9-0cb0-4bd4-ae3c-1db63875cd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RHJ F4-V1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Youssoufa IBRAHIM</dc:creator>
  <cp:keywords/>
  <dc:description/>
  <cp:lastModifiedBy>Mireille HOUEDAN</cp:lastModifiedBy>
  <cp:revision/>
  <cp:lastPrinted>2026-06-12T14:04:18Z</cp:lastPrinted>
  <dcterms:created xsi:type="dcterms:W3CDTF">2026-02-28T20:46:23Z</dcterms:created>
  <dcterms:modified xsi:type="dcterms:W3CDTF">2026-06-30T16:45:56Z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0x010100EAE6EB2DE537AD42BACC9AF76997B44D</vt:lpwstr>
  </property>
  <property fmtid="{D5CDD505-2E9C-101B-9397-08002B2CF9AE}" pid="3" name="MediaServiceImageTags">
    <vt:lpwstr/>
  </property>
</Properties>
</file>