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E8719BB9-2E08-4993-AF23-F2CBFBB2F993}" xr6:coauthVersionLast="47" xr6:coauthVersionMax="47" xr10:uidLastSave="{00000000-0000-0000-0000-000000000000}"/>
  <bookViews>
    <workbookView xWindow="-120" yWindow="-120" windowWidth="20730" windowHeight="11160" activeTab="1" xr2:uid="{D048652F-BC73-40A1-A09D-9BE4B146BE7D}"/>
  </bookViews>
  <sheets>
    <sheet name="Prévisions" sheetId="1" r:id="rId1"/>
    <sheet name="Réel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43" i="1" l="1"/>
  <c r="E35" i="2"/>
  <c r="E34" i="2"/>
  <c r="E21" i="2"/>
  <c r="E22" i="2"/>
  <c r="E23" i="2"/>
  <c r="E24" i="2"/>
  <c r="E25" i="2"/>
  <c r="E26" i="2"/>
  <c r="E27" i="2"/>
  <c r="E28" i="2"/>
  <c r="E29" i="2"/>
  <c r="E30" i="2"/>
  <c r="E31" i="2"/>
  <c r="E32" i="2"/>
  <c r="E33" i="2"/>
  <c r="E36" i="2" s="1"/>
  <c r="E20" i="2"/>
  <c r="F6" i="2"/>
  <c r="F12" i="2"/>
  <c r="F11" i="2"/>
  <c r="F10" i="2"/>
  <c r="F9" i="2"/>
  <c r="F8" i="2"/>
  <c r="F7" i="2"/>
  <c r="F5" i="2"/>
  <c r="I19" i="1"/>
  <c r="I18" i="1"/>
  <c r="I20" i="1"/>
  <c r="F6" i="1"/>
  <c r="F7" i="1"/>
  <c r="F8" i="1"/>
  <c r="F9" i="1"/>
  <c r="F10" i="1"/>
  <c r="I21" i="1"/>
  <c r="I22" i="1"/>
  <c r="I23" i="1"/>
  <c r="I24" i="1"/>
  <c r="I25" i="1"/>
  <c r="F14" i="2" l="1"/>
  <c r="I27" i="1"/>
  <c r="F11" i="1"/>
  <c r="F12" i="1"/>
  <c r="F13" i="1" s="1"/>
  <c r="N22" i="1"/>
  <c r="N23" i="1"/>
  <c r="N24" i="1"/>
  <c r="N21" i="1"/>
  <c r="N25" i="1" l="1"/>
  <c r="I45" i="1" s="1"/>
</calcChain>
</file>

<file path=xl/sharedStrings.xml><?xml version="1.0" encoding="utf-8"?>
<sst xmlns="http://schemas.openxmlformats.org/spreadsheetml/2006/main" count="147" uniqueCount="117">
  <si>
    <t>Location salle de réunion + vidéo projecteur</t>
  </si>
  <si>
    <t>Déjeuner complet</t>
  </si>
  <si>
    <t>Hébergement chambre double</t>
  </si>
  <si>
    <t>Hébergement chambre standard</t>
  </si>
  <si>
    <t>Hébergement chambre privilège</t>
  </si>
  <si>
    <t>Désignation</t>
  </si>
  <si>
    <t>Quantité</t>
  </si>
  <si>
    <t>Nombre de nuitée</t>
  </si>
  <si>
    <t>Prix unitaire</t>
  </si>
  <si>
    <t>Total</t>
  </si>
  <si>
    <t>Sous-total</t>
  </si>
  <si>
    <t>TVA 10%</t>
  </si>
  <si>
    <t>Armélio</t>
  </si>
  <si>
    <t>Mamadou</t>
  </si>
  <si>
    <t>Parfait</t>
  </si>
  <si>
    <t>Euloge</t>
  </si>
  <si>
    <t>Amour</t>
  </si>
  <si>
    <t>Jaures</t>
  </si>
  <si>
    <t>Ezéchiel</t>
  </si>
  <si>
    <t>Charles</t>
  </si>
  <si>
    <t>Rachid</t>
  </si>
  <si>
    <t>Igor</t>
  </si>
  <si>
    <t>Sandrelle</t>
  </si>
  <si>
    <t>Fanta</t>
  </si>
  <si>
    <t>Nora</t>
  </si>
  <si>
    <t>Agnès</t>
  </si>
  <si>
    <t>Bienvenue</t>
  </si>
  <si>
    <t>Béatrice</t>
  </si>
  <si>
    <t>Kévin</t>
  </si>
  <si>
    <t>Aldonie</t>
  </si>
  <si>
    <t>Rafiou</t>
  </si>
  <si>
    <t>Belfrid</t>
  </si>
  <si>
    <t>Roméo</t>
  </si>
  <si>
    <t>Fawaz</t>
  </si>
  <si>
    <t>Ricardo</t>
  </si>
  <si>
    <t>Total transport</t>
  </si>
  <si>
    <t>Papiyo</t>
  </si>
  <si>
    <t>Basket</t>
  </si>
  <si>
    <t>Soirée impro</t>
  </si>
  <si>
    <t>Petit déjeuner</t>
  </si>
  <si>
    <t>Début réunion</t>
  </si>
  <si>
    <t>Pause déjeuner</t>
  </si>
  <si>
    <t>Reprise réunion</t>
  </si>
  <si>
    <t>07h00 - 12h00</t>
  </si>
  <si>
    <t>13h00 - 14h30</t>
  </si>
  <si>
    <t>15h00 - 17h30</t>
  </si>
  <si>
    <t>20h00 - 21h00</t>
  </si>
  <si>
    <t>21h00 - …..</t>
  </si>
  <si>
    <t>07h00 - 08h00</t>
  </si>
  <si>
    <t>08h30 - 12h30</t>
  </si>
  <si>
    <t>15h00 - 17h00</t>
  </si>
  <si>
    <t>Activitées et jeux</t>
  </si>
  <si>
    <t>17h00 - 19h30</t>
  </si>
  <si>
    <t>Soirée tradi</t>
  </si>
  <si>
    <t>Visite guidée</t>
  </si>
  <si>
    <t>08h00 - 11h00</t>
  </si>
  <si>
    <t>Départ de l'hotel</t>
  </si>
  <si>
    <t>12h00 - 13h00</t>
  </si>
  <si>
    <t>Arret déjeuner</t>
  </si>
  <si>
    <t xml:space="preserve">Arrivée à Cotonou </t>
  </si>
  <si>
    <t>19h</t>
  </si>
  <si>
    <t>Départ de Cotonou - Arrivée Kpalimè</t>
  </si>
  <si>
    <t>Déjeuner hors de l'hotel</t>
  </si>
  <si>
    <t>Dinner hors de l'hotel</t>
  </si>
  <si>
    <t>Marge</t>
  </si>
  <si>
    <t>BUDGET PREVISIONNEL</t>
  </si>
  <si>
    <t>Château viale</t>
  </si>
  <si>
    <t>Valée des chauves souris</t>
  </si>
  <si>
    <t>Cascade</t>
  </si>
  <si>
    <t>Guide</t>
  </si>
  <si>
    <t>Eau</t>
  </si>
  <si>
    <t>Verre jetable</t>
  </si>
  <si>
    <t>Rouleau de papier torchon</t>
  </si>
  <si>
    <t>Vidéaste / photographe</t>
  </si>
  <si>
    <t>Numero de chambre</t>
  </si>
  <si>
    <t>Petit déjeuner du 26</t>
  </si>
  <si>
    <t>Dinner du 26</t>
  </si>
  <si>
    <t>Dinner du 27</t>
  </si>
  <si>
    <t>Déjeuner du 28</t>
  </si>
  <si>
    <t>Total vidéaste/photographe</t>
  </si>
  <si>
    <t>Bracelet imprimer</t>
  </si>
  <si>
    <t>✔</t>
  </si>
  <si>
    <t>Le petit déjeuner du 26</t>
  </si>
  <si>
    <t>Omelette</t>
  </si>
  <si>
    <t>Pain</t>
  </si>
  <si>
    <t>Beurre</t>
  </si>
  <si>
    <t>Petit four</t>
  </si>
  <si>
    <t>Lait</t>
  </si>
  <si>
    <t>Sucre</t>
  </si>
  <si>
    <t>Café</t>
  </si>
  <si>
    <t>Lipton</t>
  </si>
  <si>
    <t>Jus de fruit (Ananas et Orange)</t>
  </si>
  <si>
    <t>Thermos et chauffe eau</t>
  </si>
  <si>
    <t>Plat jetable</t>
  </si>
  <si>
    <t>Verre jettable</t>
  </si>
  <si>
    <t>Mayonaise</t>
  </si>
  <si>
    <t>Cuillère et fourchette jetable</t>
  </si>
  <si>
    <t>Déplacement</t>
  </si>
  <si>
    <t>PU</t>
  </si>
  <si>
    <t>Qt</t>
  </si>
  <si>
    <t>Tot</t>
  </si>
  <si>
    <t>Chaises</t>
  </si>
  <si>
    <t>Désignations</t>
  </si>
  <si>
    <t xml:space="preserve">Dépense NBU days </t>
  </si>
  <si>
    <t xml:space="preserve">Péage (1000 + 2000 + 1500 + 1500) x 2 = 12000 </t>
  </si>
  <si>
    <t xml:space="preserve">Frontière laisser passer 7000 </t>
  </si>
  <si>
    <t>Vidéaste 280.000</t>
  </si>
  <si>
    <t>Bus 330.000</t>
  </si>
  <si>
    <t>Essence Bus 76700</t>
  </si>
  <si>
    <t>*Cadeau chauffeur 10000</t>
  </si>
  <si>
    <t>Bâche 30.000</t>
  </si>
  <si>
    <t>*Savon 2000</t>
  </si>
  <si>
    <t>*Corde 500</t>
  </si>
  <si>
    <t>*Pile 5000</t>
  </si>
  <si>
    <t>*Ludo 1000</t>
  </si>
  <si>
    <t>*Frontière police 5000 + 5000 + 2000 + 2000 = 14000</t>
  </si>
  <si>
    <t>Total  = 768200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</si>
</sst>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3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3" fillId="0" borderId="0" xfId="0" applyFont="1"/>
    <xf numFmtId="0" fontId="3" fillId="2" borderId="1" xfId="0" applyFont="1" applyFill="1" applyBorder="1"/>
    <xf numFmtId="0" fontId="3" fillId="2" borderId="1" xfId="0" applyFont="1" applyFill="1" applyBorder="1" applyAlignment="1">
      <alignment horizontal="right"/>
    </xf>
    <xf numFmtId="0" fontId="0" fillId="2" borderId="1" xfId="0" applyFill="1" applyBorder="1"/>
    <xf numFmtId="0" fontId="2" fillId="2" borderId="1" xfId="0" applyFont="1" applyFill="1" applyBorder="1"/>
    <xf numFmtId="0" fontId="1" fillId="2" borderId="1" xfId="0" applyFont="1" applyFill="1" applyBorder="1"/>
    <xf numFmtId="0" fontId="4" fillId="3" borderId="1" xfId="0" applyFont="1" applyFill="1" applyBorder="1" applyAlignment="1">
      <alignment horizontal="center"/>
    </xf>
    <xf numFmtId="0" fontId="2" fillId="0" borderId="0" xfId="0" applyFont="1"/>
    <xf numFmtId="0" fontId="1" fillId="0" borderId="0" xfId="0" applyFont="1"/>
    <xf numFmtId="0" fontId="4" fillId="0" borderId="0" xfId="0" applyFont="1" applyAlignment="1">
      <alignment horizontal="center"/>
    </xf>
    <xf numFmtId="0" fontId="0" fillId="4" borderId="1" xfId="0" applyFill="1" applyBorder="1"/>
    <xf numFmtId="0" fontId="0" fillId="5" borderId="1" xfId="0" applyFill="1" applyBorder="1"/>
    <xf numFmtId="0" fontId="2" fillId="2" borderId="1" xfId="0" applyFont="1" applyFill="1" applyBorder="1" applyAlignment="1">
      <alignment horizontal="center"/>
    </xf>
    <xf numFmtId="0" fontId="0" fillId="6" borderId="1" xfId="0" applyFill="1" applyBorder="1"/>
    <xf numFmtId="0" fontId="2" fillId="2" borderId="2" xfId="0" applyFont="1" applyFill="1" applyBorder="1"/>
    <xf numFmtId="0" fontId="2" fillId="2" borderId="3" xfId="0" applyFont="1" applyFill="1" applyBorder="1"/>
    <xf numFmtId="14" fontId="3" fillId="2" borderId="2" xfId="0" applyNumberFormat="1" applyFont="1" applyFill="1" applyBorder="1" applyAlignment="1">
      <alignment horizontal="center"/>
    </xf>
    <xf numFmtId="14" fontId="3" fillId="2" borderId="3" xfId="0" applyNumberFormat="1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2" fillId="0" borderId="0" xfId="0" applyFont="1"/>
    <xf numFmtId="14" fontId="3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F0DD7B-8CEA-4D11-B8E6-52420C04C195}">
  <dimension ref="B5:N45"/>
  <sheetViews>
    <sheetView topLeftCell="A30" zoomScaleNormal="100" workbookViewId="0">
      <selection activeCell="L17" sqref="L17"/>
    </sheetView>
  </sheetViews>
  <sheetFormatPr baseColWidth="10" defaultRowHeight="15" x14ac:dyDescent="0.25"/>
  <cols>
    <col min="1" max="1" width="4.7109375" customWidth="1"/>
    <col min="2" max="2" width="40.42578125" bestFit="1" customWidth="1"/>
    <col min="3" max="3" width="12.85546875" bestFit="1" customWidth="1"/>
    <col min="4" max="4" width="22.28515625" bestFit="1" customWidth="1"/>
    <col min="5" max="5" width="28.28515625" bestFit="1" customWidth="1"/>
    <col min="6" max="6" width="9.140625" customWidth="1"/>
    <col min="7" max="7" width="4.85546875" customWidth="1"/>
    <col min="8" max="8" width="33.140625" customWidth="1"/>
    <col min="9" max="9" width="16.7109375" bestFit="1" customWidth="1"/>
    <col min="10" max="10" width="21.42578125" bestFit="1" customWidth="1"/>
    <col min="11" max="11" width="23.28515625" bestFit="1" customWidth="1"/>
    <col min="12" max="12" width="33.28515625" bestFit="1" customWidth="1"/>
    <col min="13" max="13" width="21.42578125" bestFit="1" customWidth="1"/>
  </cols>
  <sheetData>
    <row r="5" spans="2:13" ht="18.75" x14ac:dyDescent="0.3">
      <c r="B5" s="2" t="s">
        <v>5</v>
      </c>
      <c r="C5" s="2" t="s">
        <v>6</v>
      </c>
      <c r="D5" s="2" t="s">
        <v>7</v>
      </c>
      <c r="E5" s="2" t="s">
        <v>8</v>
      </c>
      <c r="F5" s="3" t="s">
        <v>9</v>
      </c>
      <c r="H5" s="15" t="s">
        <v>2</v>
      </c>
      <c r="I5" s="16"/>
      <c r="J5" s="5" t="s">
        <v>74</v>
      </c>
      <c r="L5" s="5" t="s">
        <v>3</v>
      </c>
      <c r="M5" s="5" t="s">
        <v>74</v>
      </c>
    </row>
    <row r="6" spans="2:13" x14ac:dyDescent="0.25">
      <c r="B6" s="4" t="s">
        <v>0</v>
      </c>
      <c r="C6" s="4">
        <v>1</v>
      </c>
      <c r="D6" s="4">
        <v>1</v>
      </c>
      <c r="E6" s="4">
        <v>50000</v>
      </c>
      <c r="F6" s="4">
        <f>C6*D6*E6</f>
        <v>50000</v>
      </c>
      <c r="H6" s="4" t="s">
        <v>12</v>
      </c>
      <c r="I6" s="4" t="s">
        <v>13</v>
      </c>
      <c r="J6" s="4">
        <v>205</v>
      </c>
      <c r="L6" s="4"/>
      <c r="M6" s="4"/>
    </row>
    <row r="7" spans="2:13" x14ac:dyDescent="0.25">
      <c r="B7" s="4" t="s">
        <v>1</v>
      </c>
      <c r="C7" s="4">
        <v>28</v>
      </c>
      <c r="D7" s="4">
        <v>1</v>
      </c>
      <c r="E7" s="4">
        <v>7000</v>
      </c>
      <c r="F7" s="4">
        <f t="shared" ref="F7:F10" si="0">C7*D7*E7</f>
        <v>196000</v>
      </c>
      <c r="H7" s="4" t="s">
        <v>14</v>
      </c>
      <c r="I7" s="4" t="s">
        <v>15</v>
      </c>
      <c r="J7" s="4">
        <v>208</v>
      </c>
      <c r="L7" s="4" t="s">
        <v>31</v>
      </c>
      <c r="M7" s="4">
        <v>215</v>
      </c>
    </row>
    <row r="8" spans="2:13" x14ac:dyDescent="0.25">
      <c r="B8" s="4" t="s">
        <v>2</v>
      </c>
      <c r="C8" s="4">
        <v>10</v>
      </c>
      <c r="D8" s="4">
        <v>2</v>
      </c>
      <c r="E8" s="4">
        <v>20000</v>
      </c>
      <c r="F8" s="4">
        <f t="shared" si="0"/>
        <v>400000</v>
      </c>
      <c r="H8" s="4" t="s">
        <v>16</v>
      </c>
      <c r="I8" s="4" t="s">
        <v>17</v>
      </c>
      <c r="J8" s="4">
        <v>210</v>
      </c>
      <c r="L8" s="4" t="s">
        <v>36</v>
      </c>
      <c r="M8" s="4">
        <v>223</v>
      </c>
    </row>
    <row r="9" spans="2:13" x14ac:dyDescent="0.25">
      <c r="B9" s="4" t="s">
        <v>3</v>
      </c>
      <c r="C9" s="4">
        <v>6</v>
      </c>
      <c r="D9" s="4">
        <v>2</v>
      </c>
      <c r="E9" s="4">
        <v>15000</v>
      </c>
      <c r="F9" s="4">
        <f t="shared" si="0"/>
        <v>180000</v>
      </c>
      <c r="H9" s="4" t="s">
        <v>18</v>
      </c>
      <c r="I9" s="4" t="s">
        <v>21</v>
      </c>
      <c r="J9" s="4">
        <v>217</v>
      </c>
      <c r="L9" s="4" t="s">
        <v>32</v>
      </c>
      <c r="M9" s="4">
        <v>225</v>
      </c>
    </row>
    <row r="10" spans="2:13" x14ac:dyDescent="0.25">
      <c r="B10" s="4" t="s">
        <v>4</v>
      </c>
      <c r="C10" s="4">
        <v>1</v>
      </c>
      <c r="D10" s="4">
        <v>2</v>
      </c>
      <c r="E10" s="4">
        <v>25000</v>
      </c>
      <c r="F10" s="4">
        <f t="shared" si="0"/>
        <v>50000</v>
      </c>
      <c r="H10" s="4" t="s">
        <v>20</v>
      </c>
      <c r="I10" s="4" t="s">
        <v>19</v>
      </c>
      <c r="J10" s="4">
        <v>221</v>
      </c>
      <c r="L10" s="4" t="s">
        <v>30</v>
      </c>
      <c r="M10" s="4">
        <v>227</v>
      </c>
    </row>
    <row r="11" spans="2:13" x14ac:dyDescent="0.25">
      <c r="B11" s="4"/>
      <c r="C11" s="4"/>
      <c r="D11" s="4"/>
      <c r="E11" s="6" t="s">
        <v>10</v>
      </c>
      <c r="F11" s="4">
        <f>F6+F7+F8+F10+F9</f>
        <v>876000</v>
      </c>
      <c r="H11" s="4" t="s">
        <v>22</v>
      </c>
      <c r="I11" s="4" t="s">
        <v>23</v>
      </c>
      <c r="J11" s="4">
        <v>219</v>
      </c>
      <c r="L11" s="4" t="s">
        <v>33</v>
      </c>
      <c r="M11" s="4">
        <v>325</v>
      </c>
    </row>
    <row r="12" spans="2:13" x14ac:dyDescent="0.25">
      <c r="B12" s="4"/>
      <c r="C12" s="4"/>
      <c r="D12" s="4"/>
      <c r="E12" s="6" t="s">
        <v>11</v>
      </c>
      <c r="F12" s="4">
        <f>F11*0.1</f>
        <v>87600</v>
      </c>
      <c r="H12" s="4" t="s">
        <v>24</v>
      </c>
      <c r="I12" s="4" t="s">
        <v>25</v>
      </c>
      <c r="J12" s="4">
        <v>205</v>
      </c>
      <c r="L12" s="4" t="s">
        <v>73</v>
      </c>
      <c r="M12" s="4">
        <v>327</v>
      </c>
    </row>
    <row r="13" spans="2:13" x14ac:dyDescent="0.25">
      <c r="B13" s="4"/>
      <c r="C13" s="4"/>
      <c r="D13" s="4"/>
      <c r="E13" s="6" t="s">
        <v>9</v>
      </c>
      <c r="F13" s="4">
        <f>F11+F12</f>
        <v>963600</v>
      </c>
      <c r="H13" s="4" t="s">
        <v>26</v>
      </c>
      <c r="I13" s="4" t="s">
        <v>27</v>
      </c>
      <c r="J13" s="4">
        <v>211</v>
      </c>
    </row>
    <row r="14" spans="2:13" ht="15.75" x14ac:dyDescent="0.25">
      <c r="H14" s="4" t="s">
        <v>28</v>
      </c>
      <c r="I14" s="4"/>
      <c r="J14" s="4">
        <v>203</v>
      </c>
      <c r="L14" s="5" t="s">
        <v>4</v>
      </c>
      <c r="M14" s="5" t="s">
        <v>74</v>
      </c>
    </row>
    <row r="15" spans="2:13" x14ac:dyDescent="0.25">
      <c r="H15" s="4" t="s">
        <v>29</v>
      </c>
      <c r="I15" s="4"/>
      <c r="J15" s="4">
        <v>201</v>
      </c>
      <c r="L15" s="4" t="s">
        <v>34</v>
      </c>
      <c r="M15" s="4">
        <v>204</v>
      </c>
    </row>
    <row r="17" spans="2:14" ht="18.75" x14ac:dyDescent="0.3">
      <c r="B17" s="2" t="s">
        <v>79</v>
      </c>
      <c r="C17" s="4">
        <v>300000</v>
      </c>
    </row>
    <row r="18" spans="2:14" ht="18.75" x14ac:dyDescent="0.3">
      <c r="B18" s="1"/>
      <c r="E18" s="14" t="s">
        <v>80</v>
      </c>
      <c r="F18" s="14">
        <v>60</v>
      </c>
      <c r="G18" s="14"/>
      <c r="H18" s="14">
        <v>450</v>
      </c>
      <c r="I18" s="14">
        <f>H18*F18</f>
        <v>27000</v>
      </c>
    </row>
    <row r="19" spans="2:14" x14ac:dyDescent="0.25">
      <c r="E19" s="4" t="s">
        <v>75</v>
      </c>
      <c r="F19" s="4">
        <v>28</v>
      </c>
      <c r="G19" s="4">
        <v>1</v>
      </c>
      <c r="H19" s="4">
        <v>2500</v>
      </c>
      <c r="I19" s="4">
        <f>H19*F19</f>
        <v>70000</v>
      </c>
    </row>
    <row r="20" spans="2:14" x14ac:dyDescent="0.25">
      <c r="E20" s="4" t="s">
        <v>76</v>
      </c>
      <c r="F20" s="4">
        <v>28</v>
      </c>
      <c r="G20" s="4">
        <v>1</v>
      </c>
      <c r="H20" s="4">
        <v>4000</v>
      </c>
      <c r="I20" s="4">
        <f>F20*G20*H20</f>
        <v>112000</v>
      </c>
    </row>
    <row r="21" spans="2:14" ht="18.75" x14ac:dyDescent="0.3">
      <c r="B21" s="2" t="s">
        <v>35</v>
      </c>
      <c r="C21" s="4">
        <v>330000</v>
      </c>
      <c r="E21" s="4" t="s">
        <v>77</v>
      </c>
      <c r="F21" s="4">
        <v>28</v>
      </c>
      <c r="G21" s="4">
        <v>1</v>
      </c>
      <c r="H21" s="4">
        <v>5000</v>
      </c>
      <c r="I21" s="4">
        <f>H21*G21*F21</f>
        <v>140000</v>
      </c>
      <c r="K21" s="4" t="s">
        <v>66</v>
      </c>
      <c r="L21" s="4">
        <v>28</v>
      </c>
      <c r="M21" s="4">
        <v>500</v>
      </c>
      <c r="N21" s="4">
        <f>M21*L21</f>
        <v>14000</v>
      </c>
    </row>
    <row r="22" spans="2:14" x14ac:dyDescent="0.25">
      <c r="E22" s="4" t="s">
        <v>78</v>
      </c>
      <c r="F22" s="4">
        <v>28</v>
      </c>
      <c r="G22" s="4">
        <v>1</v>
      </c>
      <c r="H22" s="4">
        <v>3500</v>
      </c>
      <c r="I22" s="4">
        <f>H22*G22*F22</f>
        <v>98000</v>
      </c>
      <c r="K22" s="14" t="s">
        <v>67</v>
      </c>
      <c r="L22" s="14">
        <v>28</v>
      </c>
      <c r="M22" s="14">
        <v>500</v>
      </c>
      <c r="N22" s="14">
        <f t="shared" ref="N22:N24" si="1">M22*L22</f>
        <v>14000</v>
      </c>
    </row>
    <row r="23" spans="2:14" x14ac:dyDescent="0.25">
      <c r="E23" s="4" t="s">
        <v>70</v>
      </c>
      <c r="F23" s="4">
        <v>40</v>
      </c>
      <c r="G23" s="4"/>
      <c r="H23" s="4">
        <v>1500</v>
      </c>
      <c r="I23" s="4">
        <f>F23*H23</f>
        <v>60000</v>
      </c>
      <c r="K23" s="4" t="s">
        <v>68</v>
      </c>
      <c r="L23" s="4">
        <v>28</v>
      </c>
      <c r="M23" s="4">
        <v>1000</v>
      </c>
      <c r="N23" s="4">
        <f t="shared" si="1"/>
        <v>28000</v>
      </c>
    </row>
    <row r="24" spans="2:14" x14ac:dyDescent="0.25">
      <c r="E24" s="4" t="s">
        <v>72</v>
      </c>
      <c r="F24" s="4">
        <v>5</v>
      </c>
      <c r="G24" s="4"/>
      <c r="H24" s="4">
        <v>1500</v>
      </c>
      <c r="I24" s="4">
        <f>F24*H24</f>
        <v>7500</v>
      </c>
      <c r="K24" s="4" t="s">
        <v>69</v>
      </c>
      <c r="L24" s="4">
        <v>1</v>
      </c>
      <c r="M24" s="4">
        <v>10000</v>
      </c>
      <c r="N24" s="4">
        <f t="shared" si="1"/>
        <v>10000</v>
      </c>
    </row>
    <row r="25" spans="2:14" ht="18.75" x14ac:dyDescent="0.3">
      <c r="B25" s="17">
        <v>45286</v>
      </c>
      <c r="C25" s="18"/>
      <c r="E25" s="4" t="s">
        <v>71</v>
      </c>
      <c r="F25" s="4">
        <v>4</v>
      </c>
      <c r="G25" s="4"/>
      <c r="H25" s="4">
        <v>2000</v>
      </c>
      <c r="I25" s="4">
        <f>F25*H25</f>
        <v>8000</v>
      </c>
      <c r="K25" s="4"/>
      <c r="L25" s="4"/>
      <c r="M25" s="4" t="s">
        <v>9</v>
      </c>
      <c r="N25" s="4">
        <f>N21+N22+N23+N24</f>
        <v>66000</v>
      </c>
    </row>
    <row r="26" spans="2:14" x14ac:dyDescent="0.25">
      <c r="B26" s="6" t="s">
        <v>61</v>
      </c>
      <c r="C26" s="6" t="s">
        <v>43</v>
      </c>
      <c r="E26" s="4"/>
      <c r="F26" s="4"/>
      <c r="G26" s="4"/>
      <c r="H26" s="4"/>
      <c r="I26" s="4"/>
    </row>
    <row r="27" spans="2:14" x14ac:dyDescent="0.25">
      <c r="B27" s="6" t="s">
        <v>62</v>
      </c>
      <c r="C27" s="6" t="s">
        <v>44</v>
      </c>
      <c r="E27" s="4"/>
      <c r="F27" s="4"/>
      <c r="G27" s="4"/>
      <c r="H27" s="4" t="s">
        <v>9</v>
      </c>
      <c r="I27" s="4">
        <f>I21+I22+I23+I24+I25+I20+I19+I18</f>
        <v>522500</v>
      </c>
    </row>
    <row r="28" spans="2:14" x14ac:dyDescent="0.25">
      <c r="B28" s="6" t="s">
        <v>37</v>
      </c>
      <c r="C28" s="6" t="s">
        <v>45</v>
      </c>
    </row>
    <row r="29" spans="2:14" x14ac:dyDescent="0.25">
      <c r="B29" s="6" t="s">
        <v>63</v>
      </c>
      <c r="C29" s="6" t="s">
        <v>46</v>
      </c>
    </row>
    <row r="30" spans="2:14" x14ac:dyDescent="0.25">
      <c r="B30" s="6" t="s">
        <v>38</v>
      </c>
      <c r="C30" s="6" t="s">
        <v>47</v>
      </c>
    </row>
    <row r="31" spans="2:14" ht="18.75" x14ac:dyDescent="0.3">
      <c r="B31" s="17">
        <v>45287</v>
      </c>
      <c r="C31" s="18"/>
    </row>
    <row r="32" spans="2:14" x14ac:dyDescent="0.25">
      <c r="B32" s="6" t="s">
        <v>39</v>
      </c>
      <c r="C32" s="6" t="s">
        <v>48</v>
      </c>
    </row>
    <row r="33" spans="2:9" x14ac:dyDescent="0.25">
      <c r="B33" s="6" t="s">
        <v>40</v>
      </c>
      <c r="C33" s="6" t="s">
        <v>49</v>
      </c>
    </row>
    <row r="34" spans="2:9" ht="18.75" x14ac:dyDescent="0.3">
      <c r="B34" s="6" t="s">
        <v>41</v>
      </c>
      <c r="C34" s="6" t="s">
        <v>44</v>
      </c>
      <c r="E34" s="1"/>
      <c r="H34" s="1"/>
    </row>
    <row r="35" spans="2:9" x14ac:dyDescent="0.25">
      <c r="B35" s="6" t="s">
        <v>42</v>
      </c>
      <c r="C35" s="6" t="s">
        <v>50</v>
      </c>
    </row>
    <row r="36" spans="2:9" x14ac:dyDescent="0.25">
      <c r="B36" s="6" t="s">
        <v>51</v>
      </c>
      <c r="C36" s="6" t="s">
        <v>52</v>
      </c>
    </row>
    <row r="37" spans="2:9" x14ac:dyDescent="0.25">
      <c r="B37" s="6" t="s">
        <v>63</v>
      </c>
      <c r="C37" s="6" t="s">
        <v>46</v>
      </c>
    </row>
    <row r="38" spans="2:9" x14ac:dyDescent="0.25">
      <c r="B38" s="6" t="s">
        <v>53</v>
      </c>
      <c r="C38" s="6" t="s">
        <v>47</v>
      </c>
    </row>
    <row r="39" spans="2:9" ht="18.75" x14ac:dyDescent="0.3">
      <c r="B39" s="17">
        <v>45288</v>
      </c>
      <c r="C39" s="18"/>
    </row>
    <row r="40" spans="2:9" x14ac:dyDescent="0.25">
      <c r="B40" s="6" t="s">
        <v>39</v>
      </c>
      <c r="C40" s="6" t="s">
        <v>48</v>
      </c>
    </row>
    <row r="41" spans="2:9" x14ac:dyDescent="0.25">
      <c r="B41" s="6" t="s">
        <v>54</v>
      </c>
      <c r="C41" s="6" t="s">
        <v>55</v>
      </c>
    </row>
    <row r="42" spans="2:9" ht="26.25" x14ac:dyDescent="0.4">
      <c r="B42" s="6" t="s">
        <v>56</v>
      </c>
      <c r="C42" s="6" t="s">
        <v>57</v>
      </c>
      <c r="H42" s="19" t="s">
        <v>65</v>
      </c>
      <c r="I42" s="20"/>
    </row>
    <row r="43" spans="2:9" ht="26.25" x14ac:dyDescent="0.4">
      <c r="B43" s="6" t="s">
        <v>58</v>
      </c>
      <c r="C43" s="6"/>
      <c r="H43" s="7" t="s">
        <v>10</v>
      </c>
      <c r="I43" s="7">
        <f>F13+I27+C21+N25+C17</f>
        <v>2182100</v>
      </c>
    </row>
    <row r="44" spans="2:9" ht="26.25" x14ac:dyDescent="0.4">
      <c r="B44" s="6" t="s">
        <v>59</v>
      </c>
      <c r="C44" s="6" t="s">
        <v>60</v>
      </c>
      <c r="H44" s="7" t="s">
        <v>64</v>
      </c>
      <c r="I44" s="7">
        <v>200000</v>
      </c>
    </row>
    <row r="45" spans="2:9" ht="26.25" x14ac:dyDescent="0.4">
      <c r="H45" s="7" t="s">
        <v>9</v>
      </c>
      <c r="I45" s="7">
        <f>I43+I44</f>
        <v>2382100</v>
      </c>
    </row>
  </sheetData>
  <mergeCells count="5">
    <mergeCell ref="H5:I5"/>
    <mergeCell ref="B25:C25"/>
    <mergeCell ref="B39:C39"/>
    <mergeCell ref="B31:C31"/>
    <mergeCell ref="H42:I42"/>
  </mergeCells>
  <pageMargins left="0.7" right="0.7" top="0.75" bottom="0.75" header="0.3" footer="0.3"/>
  <pageSetup paperSize="0" orientation="portrait" horizontalDpi="203" verticalDpi="20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00E04E-A6F5-4C3C-A4A8-3121D5FA68A3}">
  <dimension ref="B5:M44"/>
  <sheetViews>
    <sheetView tabSelected="1" topLeftCell="A4" zoomScaleNormal="100" workbookViewId="0">
      <selection activeCell="J25" sqref="J25"/>
    </sheetView>
  </sheetViews>
  <sheetFormatPr baseColWidth="10" defaultRowHeight="15" x14ac:dyDescent="0.25"/>
  <cols>
    <col min="2" max="2" width="40.42578125" bestFit="1" customWidth="1"/>
    <col min="3" max="3" width="12.85546875" bestFit="1" customWidth="1"/>
    <col min="4" max="4" width="22.28515625" bestFit="1" customWidth="1"/>
    <col min="5" max="5" width="24.7109375" bestFit="1" customWidth="1"/>
    <col min="6" max="6" width="11" customWidth="1"/>
    <col min="7" max="7" width="6.42578125" customWidth="1"/>
    <col min="8" max="8" width="23.28515625" bestFit="1" customWidth="1"/>
    <col min="9" max="9" width="21.85546875" customWidth="1"/>
    <col min="10" max="10" width="40.7109375" bestFit="1" customWidth="1"/>
    <col min="11" max="11" width="23.28515625" bestFit="1" customWidth="1"/>
    <col min="12" max="12" width="33.28515625" bestFit="1" customWidth="1"/>
    <col min="13" max="13" width="21.42578125" bestFit="1" customWidth="1"/>
    <col min="14" max="14" width="12.28515625" customWidth="1"/>
  </cols>
  <sheetData>
    <row r="5" spans="2:13" ht="15.75" x14ac:dyDescent="0.25">
      <c r="B5" s="4" t="s">
        <v>80</v>
      </c>
      <c r="C5" s="4">
        <v>60</v>
      </c>
      <c r="D5" s="4"/>
      <c r="E5" s="4">
        <v>450</v>
      </c>
      <c r="F5" s="4">
        <f>E5*C5</f>
        <v>27000</v>
      </c>
      <c r="G5" s="4" t="s">
        <v>81</v>
      </c>
      <c r="H5" s="21"/>
      <c r="I5" s="21"/>
      <c r="J5" s="8" t="s">
        <v>103</v>
      </c>
      <c r="L5" s="8"/>
      <c r="M5" s="8"/>
    </row>
    <row r="6" spans="2:13" x14ac:dyDescent="0.25">
      <c r="B6" s="4" t="s">
        <v>75</v>
      </c>
      <c r="C6" s="4">
        <v>28</v>
      </c>
      <c r="D6" s="4">
        <v>1</v>
      </c>
      <c r="E6" s="12">
        <v>2825</v>
      </c>
      <c r="F6" s="12">
        <f>C6*D6*E6</f>
        <v>79100</v>
      </c>
      <c r="G6" s="4" t="s">
        <v>81</v>
      </c>
      <c r="J6" t="s">
        <v>104</v>
      </c>
    </row>
    <row r="7" spans="2:13" x14ac:dyDescent="0.25">
      <c r="B7" s="4" t="s">
        <v>76</v>
      </c>
      <c r="C7" s="4">
        <v>28</v>
      </c>
      <c r="D7" s="4">
        <v>1</v>
      </c>
      <c r="E7" s="4">
        <v>4000</v>
      </c>
      <c r="F7" s="4">
        <f>C7*D7*E7</f>
        <v>112000</v>
      </c>
      <c r="G7" s="4"/>
      <c r="J7" t="s">
        <v>115</v>
      </c>
    </row>
    <row r="8" spans="2:13" x14ac:dyDescent="0.25">
      <c r="B8" s="4" t="s">
        <v>77</v>
      </c>
      <c r="C8" s="4">
        <v>28</v>
      </c>
      <c r="D8" s="4">
        <v>1</v>
      </c>
      <c r="E8" s="4">
        <v>5000</v>
      </c>
      <c r="F8" s="4">
        <f>E8*D8*C8</f>
        <v>140000</v>
      </c>
      <c r="G8" s="4"/>
      <c r="J8" t="s">
        <v>105</v>
      </c>
    </row>
    <row r="9" spans="2:13" x14ac:dyDescent="0.25">
      <c r="B9" s="4" t="s">
        <v>78</v>
      </c>
      <c r="C9" s="4">
        <v>28</v>
      </c>
      <c r="D9" s="4">
        <v>1</v>
      </c>
      <c r="E9" s="4">
        <v>3500</v>
      </c>
      <c r="F9" s="4">
        <f>E9*D9*C9</f>
        <v>98000</v>
      </c>
      <c r="G9" s="4"/>
      <c r="J9" t="s">
        <v>106</v>
      </c>
    </row>
    <row r="10" spans="2:13" x14ac:dyDescent="0.25">
      <c r="B10" s="4" t="s">
        <v>70</v>
      </c>
      <c r="C10" s="4">
        <v>40</v>
      </c>
      <c r="D10" s="4"/>
      <c r="E10" s="11">
        <v>1300</v>
      </c>
      <c r="F10" s="11">
        <f>C10*E10</f>
        <v>52000</v>
      </c>
      <c r="G10" s="4" t="s">
        <v>81</v>
      </c>
      <c r="J10" t="s">
        <v>107</v>
      </c>
    </row>
    <row r="11" spans="2:13" x14ac:dyDescent="0.25">
      <c r="B11" s="4" t="s">
        <v>72</v>
      </c>
      <c r="C11" s="4">
        <v>5</v>
      </c>
      <c r="D11" s="4"/>
      <c r="E11" s="11">
        <v>1000</v>
      </c>
      <c r="F11" s="11">
        <f>C11*E11</f>
        <v>5000</v>
      </c>
      <c r="G11" s="4" t="s">
        <v>81</v>
      </c>
      <c r="J11" t="s">
        <v>108</v>
      </c>
    </row>
    <row r="12" spans="2:13" x14ac:dyDescent="0.25">
      <c r="B12" s="4" t="s">
        <v>71</v>
      </c>
      <c r="C12" s="4">
        <v>4</v>
      </c>
      <c r="D12" s="4"/>
      <c r="E12" s="4">
        <v>2000</v>
      </c>
      <c r="F12" s="4">
        <f>C12*E12</f>
        <v>8000</v>
      </c>
      <c r="G12" s="4" t="s">
        <v>81</v>
      </c>
      <c r="J12" t="s">
        <v>109</v>
      </c>
    </row>
    <row r="13" spans="2:13" x14ac:dyDescent="0.25">
      <c r="B13" s="4"/>
      <c r="C13" s="4"/>
      <c r="D13" s="4"/>
      <c r="E13" s="4"/>
      <c r="F13" s="4"/>
      <c r="G13" s="4"/>
      <c r="J13" t="s">
        <v>110</v>
      </c>
    </row>
    <row r="14" spans="2:13" ht="15.75" x14ac:dyDescent="0.25">
      <c r="B14" s="4"/>
      <c r="C14" s="4"/>
      <c r="D14" s="4"/>
      <c r="E14" s="4" t="s">
        <v>9</v>
      </c>
      <c r="F14" s="4">
        <f>F8+F9+F10+F11+F12+F7+F6+F5</f>
        <v>521100</v>
      </c>
      <c r="G14" s="4"/>
      <c r="J14" t="s">
        <v>111</v>
      </c>
      <c r="L14" s="8"/>
      <c r="M14" s="8"/>
    </row>
    <row r="15" spans="2:13" x14ac:dyDescent="0.25">
      <c r="J15" t="s">
        <v>112</v>
      </c>
    </row>
    <row r="16" spans="2:13" x14ac:dyDescent="0.25">
      <c r="J16" t="s">
        <v>113</v>
      </c>
    </row>
    <row r="17" spans="2:10" ht="18.75" x14ac:dyDescent="0.3">
      <c r="B17" s="1"/>
      <c r="J17" t="s">
        <v>114</v>
      </c>
    </row>
    <row r="18" spans="2:10" ht="18.75" x14ac:dyDescent="0.3">
      <c r="B18" s="1" t="s">
        <v>82</v>
      </c>
    </row>
    <row r="19" spans="2:10" ht="15.75" x14ac:dyDescent="0.25">
      <c r="B19" s="13" t="s">
        <v>102</v>
      </c>
      <c r="C19" s="13" t="s">
        <v>98</v>
      </c>
      <c r="D19" s="13" t="s">
        <v>99</v>
      </c>
      <c r="E19" s="13" t="s">
        <v>100</v>
      </c>
      <c r="J19" t="s">
        <v>116</v>
      </c>
    </row>
    <row r="20" spans="2:10" x14ac:dyDescent="0.25">
      <c r="B20" s="4" t="s">
        <v>83</v>
      </c>
      <c r="C20" s="4">
        <v>500</v>
      </c>
      <c r="D20" s="4">
        <v>30</v>
      </c>
      <c r="E20" s="4">
        <f>D20*C20</f>
        <v>15000</v>
      </c>
    </row>
    <row r="21" spans="2:10" x14ac:dyDescent="0.25">
      <c r="B21" s="4" t="s">
        <v>84</v>
      </c>
      <c r="C21" s="4">
        <v>150</v>
      </c>
      <c r="D21" s="4">
        <v>12</v>
      </c>
      <c r="E21" s="4">
        <f t="shared" ref="E21:E35" si="0">D21*C21</f>
        <v>1800</v>
      </c>
    </row>
    <row r="22" spans="2:10" x14ac:dyDescent="0.25">
      <c r="B22" s="4" t="s">
        <v>85</v>
      </c>
      <c r="C22" s="4">
        <v>100</v>
      </c>
      <c r="D22" s="4">
        <v>30</v>
      </c>
      <c r="E22" s="4">
        <f t="shared" si="0"/>
        <v>3000</v>
      </c>
    </row>
    <row r="23" spans="2:10" x14ac:dyDescent="0.25">
      <c r="B23" s="4" t="s">
        <v>86</v>
      </c>
      <c r="C23" s="4">
        <v>200</v>
      </c>
      <c r="D23" s="4">
        <v>120</v>
      </c>
      <c r="E23" s="4">
        <f t="shared" si="0"/>
        <v>24000</v>
      </c>
    </row>
    <row r="24" spans="2:10" x14ac:dyDescent="0.25">
      <c r="B24" s="4" t="s">
        <v>87</v>
      </c>
      <c r="C24" s="4">
        <v>1350</v>
      </c>
      <c r="D24" s="4">
        <v>3</v>
      </c>
      <c r="E24" s="4">
        <f t="shared" si="0"/>
        <v>4050</v>
      </c>
    </row>
    <row r="25" spans="2:10" x14ac:dyDescent="0.25">
      <c r="B25" s="4" t="s">
        <v>88</v>
      </c>
      <c r="C25" s="4">
        <v>1300</v>
      </c>
      <c r="D25" s="4">
        <v>2</v>
      </c>
      <c r="E25" s="4">
        <f t="shared" si="0"/>
        <v>2600</v>
      </c>
    </row>
    <row r="26" spans="2:10" x14ac:dyDescent="0.25">
      <c r="B26" s="4" t="s">
        <v>89</v>
      </c>
      <c r="C26" s="4">
        <v>5000</v>
      </c>
      <c r="D26" s="4">
        <v>0.5</v>
      </c>
      <c r="E26" s="4">
        <f t="shared" si="0"/>
        <v>2500</v>
      </c>
    </row>
    <row r="27" spans="2:10" x14ac:dyDescent="0.25">
      <c r="B27" s="4" t="s">
        <v>90</v>
      </c>
      <c r="C27" s="4">
        <v>700</v>
      </c>
      <c r="D27" s="4">
        <v>2</v>
      </c>
      <c r="E27" s="4">
        <f t="shared" si="0"/>
        <v>1400</v>
      </c>
    </row>
    <row r="28" spans="2:10" x14ac:dyDescent="0.25">
      <c r="B28" s="4" t="s">
        <v>91</v>
      </c>
      <c r="C28" s="4">
        <v>1500</v>
      </c>
      <c r="D28" s="4">
        <v>6</v>
      </c>
      <c r="E28" s="4">
        <f t="shared" si="0"/>
        <v>9000</v>
      </c>
    </row>
    <row r="29" spans="2:10" x14ac:dyDescent="0.25">
      <c r="B29" s="4" t="s">
        <v>92</v>
      </c>
      <c r="C29" s="4">
        <v>2000</v>
      </c>
      <c r="D29" s="4">
        <v>1</v>
      </c>
      <c r="E29" s="4">
        <f t="shared" si="0"/>
        <v>2000</v>
      </c>
    </row>
    <row r="30" spans="2:10" x14ac:dyDescent="0.25">
      <c r="B30" s="4" t="s">
        <v>93</v>
      </c>
      <c r="C30" s="4">
        <v>1500</v>
      </c>
      <c r="D30" s="4">
        <v>1</v>
      </c>
      <c r="E30" s="4">
        <f t="shared" si="0"/>
        <v>1500</v>
      </c>
    </row>
    <row r="31" spans="2:10" x14ac:dyDescent="0.25">
      <c r="B31" s="4" t="s">
        <v>94</v>
      </c>
      <c r="C31" s="4">
        <v>2600</v>
      </c>
      <c r="D31" s="4">
        <v>1</v>
      </c>
      <c r="E31" s="4">
        <f t="shared" si="0"/>
        <v>2600</v>
      </c>
    </row>
    <row r="32" spans="2:10" ht="18.75" x14ac:dyDescent="0.3">
      <c r="B32" s="4" t="s">
        <v>95</v>
      </c>
      <c r="C32" s="4">
        <v>2600</v>
      </c>
      <c r="D32" s="4">
        <v>1</v>
      </c>
      <c r="E32" s="4">
        <f t="shared" si="0"/>
        <v>2600</v>
      </c>
      <c r="H32" s="1"/>
    </row>
    <row r="33" spans="2:9" x14ac:dyDescent="0.25">
      <c r="B33" s="4" t="s">
        <v>96</v>
      </c>
      <c r="C33" s="4">
        <v>1000</v>
      </c>
      <c r="D33" s="4">
        <v>2</v>
      </c>
      <c r="E33" s="4">
        <f t="shared" si="0"/>
        <v>2000</v>
      </c>
    </row>
    <row r="34" spans="2:9" x14ac:dyDescent="0.25">
      <c r="B34" s="4" t="s">
        <v>97</v>
      </c>
      <c r="C34" s="4">
        <v>2000</v>
      </c>
      <c r="D34" s="4">
        <v>1</v>
      </c>
      <c r="E34" s="4">
        <f t="shared" si="0"/>
        <v>2000</v>
      </c>
    </row>
    <row r="35" spans="2:9" x14ac:dyDescent="0.25">
      <c r="B35" s="4" t="s">
        <v>101</v>
      </c>
      <c r="C35" s="4">
        <v>100</v>
      </c>
      <c r="D35" s="4">
        <v>30</v>
      </c>
      <c r="E35" s="4">
        <f t="shared" si="0"/>
        <v>3000</v>
      </c>
    </row>
    <row r="36" spans="2:9" ht="15.75" x14ac:dyDescent="0.25">
      <c r="B36" s="4"/>
      <c r="C36" s="4"/>
      <c r="D36" s="5" t="s">
        <v>9</v>
      </c>
      <c r="E36" s="5">
        <f>E33+E32+E31+E30+E29+E28+E27+E26+E25+E24+E23+E22+E21+E20+E35+E34</f>
        <v>79050</v>
      </c>
    </row>
    <row r="37" spans="2:9" x14ac:dyDescent="0.25">
      <c r="B37" s="9"/>
      <c r="C37" s="9"/>
    </row>
    <row r="38" spans="2:9" ht="18.75" x14ac:dyDescent="0.3">
      <c r="B38" s="22"/>
      <c r="C38" s="22"/>
    </row>
    <row r="39" spans="2:9" x14ac:dyDescent="0.25">
      <c r="B39" s="9"/>
      <c r="C39" s="9"/>
    </row>
    <row r="40" spans="2:9" x14ac:dyDescent="0.25">
      <c r="B40" s="9"/>
      <c r="C40" s="9"/>
    </row>
    <row r="41" spans="2:9" ht="26.25" x14ac:dyDescent="0.4">
      <c r="B41" s="9"/>
      <c r="C41" s="9"/>
      <c r="H41" s="23"/>
      <c r="I41" s="23"/>
    </row>
    <row r="42" spans="2:9" ht="26.25" x14ac:dyDescent="0.4">
      <c r="B42" s="9"/>
      <c r="C42" s="9"/>
      <c r="H42" s="10"/>
      <c r="I42" s="10"/>
    </row>
    <row r="43" spans="2:9" ht="26.25" x14ac:dyDescent="0.4">
      <c r="B43" s="9"/>
      <c r="C43" s="9"/>
      <c r="H43" s="10"/>
      <c r="I43" s="10"/>
    </row>
    <row r="44" spans="2:9" ht="26.25" x14ac:dyDescent="0.4">
      <c r="H44" s="10"/>
      <c r="I44" s="10"/>
    </row>
  </sheetData>
  <mergeCells count="3">
    <mergeCell ref="H5:I5"/>
    <mergeCell ref="B38:C38"/>
    <mergeCell ref="H41:I4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Prévisions</vt:lpstr>
      <vt:lpstr>Réel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Fawaz ADEOTI</cp:lastModifiedBy>
  <dcterms:created xsi:type="dcterms:W3CDTF">2023-12-07T17:11:24Z</dcterms:created>
  <dcterms:modified xsi:type="dcterms:W3CDTF">2024-09-23T16:44:56Z</dcterms:modified>
</cp:coreProperties>
</file>